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повнити" sheetId="1" r:id="rId1"/>
    <sheet name="Розподіл" sheetId="2" r:id="rId2"/>
    <sheet name="Не чіпати!!!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<sst xmlns="http://schemas.openxmlformats.org/spreadsheetml/2006/main" count="56" uniqueCount="50">
  <si>
    <t>N з/п</t>
  </si>
  <si>
    <t>Код території</t>
  </si>
  <si>
    <t>Код за ЄДРПОУ</t>
  </si>
  <si>
    <t>Банківські реквізити</t>
  </si>
  <si>
    <t>Код програмної класифікації видатків та кредитування (КПКВК)</t>
  </si>
  <si>
    <t>КЕКВ/ККК</t>
  </si>
  <si>
    <t>Сума, усього</t>
  </si>
  <si>
    <t>У тому числі</t>
  </si>
  <si>
    <t>найменування банку</t>
  </si>
  <si>
    <t>код банку</t>
  </si>
  <si>
    <t>номер рахунка</t>
  </si>
  <si>
    <t>оплата рахунків</t>
  </si>
  <si>
    <t xml:space="preserve">Райдержадміністрація </t>
  </si>
  <si>
    <t>УДКСУ у Новотроїцькому районі  Херсонської обл..</t>
  </si>
  <si>
    <t>Управління соцзахисту населення</t>
  </si>
  <si>
    <t>УДКСУ у Новотроїцькому районі  Херсонської обл</t>
  </si>
  <si>
    <t>Районний відділ освіти</t>
  </si>
  <si>
    <t>Архівний сектор</t>
  </si>
  <si>
    <t>Додаток 31</t>
  </si>
  <si>
    <t>до Порядку обслуговування державного бюджету за видатками та операціями з надання та повернення кредитів, наданих за рахунок коштів державного бюджету</t>
  </si>
  <si>
    <r>
      <t>Новотроїцька райдержадміністрація</t>
    </r>
    <r>
      <rPr>
        <sz val="12"/>
        <rFont val="Times New Roman"/>
        <family val="1"/>
      </rPr>
      <t>____</t>
    </r>
  </si>
  <si>
    <t>(найменування розпорядника бюджетних коштів)</t>
  </si>
  <si>
    <r>
      <t>Код відомчої класифікації видатків та кредитування бюджету (КВК) __</t>
    </r>
    <r>
      <rPr>
        <u val="single"/>
        <sz val="12"/>
        <rFont val="Times New Roman"/>
        <family val="1"/>
      </rPr>
      <t>791</t>
    </r>
    <r>
      <rPr>
        <sz val="12"/>
        <rFont val="Times New Roman"/>
        <family val="1"/>
      </rPr>
      <t>_</t>
    </r>
  </si>
  <si>
    <t>РОЗПОДІЛ</t>
  </si>
  <si>
    <r>
      <t xml:space="preserve">ВІДКРИТИХ АСИГНУВАНЬ З РАХУНКА N  </t>
    </r>
    <r>
      <rPr>
        <b/>
        <u val="single"/>
        <sz val="12"/>
        <rFont val="Times New Roman"/>
        <family val="1"/>
      </rPr>
      <t>90738001000646</t>
    </r>
    <r>
      <rPr>
        <b/>
        <sz val="12"/>
        <rFont val="Times New Roman"/>
        <family val="1"/>
      </rPr>
      <t>__</t>
    </r>
  </si>
  <si>
    <r>
      <t>Код коштів _</t>
    </r>
    <r>
      <rPr>
        <u val="single"/>
        <sz val="12"/>
        <rFont val="Times New Roman"/>
        <family val="1"/>
      </rPr>
      <t>11</t>
    </r>
    <r>
      <rPr>
        <sz val="12"/>
        <rFont val="Times New Roman"/>
        <family val="1"/>
      </rPr>
      <t>_</t>
    </r>
  </si>
  <si>
    <t>(грн.)</t>
  </si>
  <si>
    <t>Найменування розпорядника/ одержувача бюджетних коштів</t>
  </si>
  <si>
    <t>Код розпорядника/ одержувача бюджетних коштів</t>
  </si>
  <si>
    <t>від</t>
  </si>
  <si>
    <t>2013 року №</t>
  </si>
  <si>
    <t>Сума словами:</t>
  </si>
  <si>
    <t>Сума, всього, у т. ч.  КПКВК та КЕКВ/ККК:</t>
  </si>
  <si>
    <t>СУМА</t>
  </si>
  <si>
    <t>(підпис)</t>
  </si>
  <si>
    <t>(ініціали, прізвище)</t>
  </si>
  <si>
    <t>ВИДІЛЕНЕ ЖОВТИМ - ЗАПОВНИТИ!!!</t>
  </si>
  <si>
    <t>ЧИСЛО</t>
  </si>
  <si>
    <t xml:space="preserve">МІСЯЦЬ </t>
  </si>
  <si>
    <t>№</t>
  </si>
  <si>
    <t>1 - Голова - Збаровський П.М., 2 - Перший заступник - Коцегубов Ю.А.</t>
  </si>
  <si>
    <t>1 - Головний бухгалтер - Бондаренко О.В.</t>
  </si>
  <si>
    <t>Ініціали та прізвище керівника, посада</t>
  </si>
  <si>
    <t>Ініціали та прізвище гол.бухгалтера, посада</t>
  </si>
  <si>
    <t>_______________</t>
  </si>
  <si>
    <t>М.П.</t>
  </si>
  <si>
    <t>перераху-вання коштів</t>
  </si>
  <si>
    <t>лютого</t>
  </si>
  <si>
    <t>!!!!!!!!!!!!!!!!!</t>
  </si>
  <si>
    <t>Управління агропромислового розвитку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</si>
</sst>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 ;\-#,##0.0\ "/>
    <numFmt numFmtId="193" formatCode="#,##0_ ;\-#,##0\ "/>
    <numFmt numFmtId="194" formatCode="#,##0.00\ &quot;грн.&quot;"/>
  </numFmts>
  <fonts count="1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1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" borderId="5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3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94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2" fontId="1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prop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9" sqref="E9"/>
    </sheetView>
  </sheetViews>
  <sheetFormatPr defaultColWidth="9.140625" defaultRowHeight="12.75"/>
  <cols>
    <col min="2" max="2" width="8.8515625" style="0" customWidth="1"/>
    <col min="3" max="3" width="10.421875" style="0" bestFit="1" customWidth="1"/>
    <col min="4" max="4" width="8.57421875" style="0" bestFit="1" customWidth="1"/>
    <col min="5" max="5" width="10.421875" style="0" bestFit="1" customWidth="1"/>
    <col min="6" max="6" width="8.57421875" style="0" bestFit="1" customWidth="1"/>
    <col min="7" max="7" width="6.8515625" style="0" bestFit="1" customWidth="1"/>
    <col min="8" max="8" width="8.57421875" style="0" bestFit="1" customWidth="1"/>
    <col min="9" max="9" width="6.8515625" style="0" bestFit="1" customWidth="1"/>
    <col min="10" max="10" width="8.57421875" style="0" bestFit="1" customWidth="1"/>
    <col min="11" max="11" width="6.8515625" style="0" bestFit="1" customWidth="1"/>
    <col min="12" max="12" width="8.57421875" style="0" bestFit="1" customWidth="1"/>
    <col min="13" max="13" width="6.8515625" style="0" bestFit="1" customWidth="1"/>
    <col min="14" max="14" width="8.57421875" style="0" bestFit="1" customWidth="1"/>
    <col min="15" max="15" width="6.8515625" style="0" bestFit="1" customWidth="1"/>
    <col min="16" max="16" width="8.57421875" style="0" bestFit="1" customWidth="1"/>
    <col min="17" max="17" width="6.8515625" style="0" bestFit="1" customWidth="1"/>
    <col min="18" max="18" width="8.57421875" style="0" bestFit="1" customWidth="1"/>
    <col min="19" max="19" width="6.8515625" style="0" bestFit="1" customWidth="1"/>
    <col min="20" max="20" width="9.7109375" style="0" bestFit="1" customWidth="1"/>
    <col min="21" max="21" width="6.8515625" style="0" bestFit="1" customWidth="1"/>
    <col min="22" max="22" width="8.57421875" style="0" bestFit="1" customWidth="1"/>
    <col min="23" max="23" width="6.8515625" style="0" bestFit="1" customWidth="1"/>
    <col min="24" max="24" width="8.57421875" style="0" bestFit="1" customWidth="1"/>
    <col min="25" max="25" width="6.8515625" style="0" bestFit="1" customWidth="1"/>
    <col min="26" max="26" width="8.57421875" style="0" bestFit="1" customWidth="1"/>
    <col min="27" max="27" width="6.8515625" style="0" bestFit="1" customWidth="1"/>
    <col min="28" max="28" width="8.57421875" style="0" bestFit="1" customWidth="1"/>
    <col min="29" max="29" width="6.8515625" style="0" bestFit="1" customWidth="1"/>
    <col min="30" max="30" width="8.57421875" style="0" bestFit="1" customWidth="1"/>
    <col min="31" max="31" width="6.8515625" style="0" bestFit="1" customWidth="1"/>
  </cols>
  <sheetData>
    <row r="1" ht="12.75">
      <c r="E1" s="4"/>
    </row>
    <row r="2" spans="2:4" ht="12.75">
      <c r="B2" t="s">
        <v>33</v>
      </c>
      <c r="C2" s="40">
        <f>SUM(Розподіл!K20:K94)</f>
        <v>2270</v>
      </c>
      <c r="D2" s="40"/>
    </row>
    <row r="6" spans="1:9" ht="12.75">
      <c r="A6" s="41" t="s">
        <v>36</v>
      </c>
      <c r="B6" s="41"/>
      <c r="C6" s="41"/>
      <c r="D6" s="41"/>
      <c r="E6" s="41"/>
      <c r="F6" s="41"/>
      <c r="G6" s="41"/>
      <c r="H6" s="41"/>
      <c r="I6" s="41"/>
    </row>
    <row r="7" ht="13.5" thickBot="1"/>
    <row r="8" spans="1:5" s="14" customFormat="1" ht="13.5" thickBot="1">
      <c r="A8" s="16">
        <v>25</v>
      </c>
      <c r="B8" s="15"/>
      <c r="C8" s="16" t="s">
        <v>47</v>
      </c>
      <c r="E8" s="16">
        <v>4</v>
      </c>
    </row>
    <row r="9" spans="1:5" ht="12.75">
      <c r="A9" s="14" t="s">
        <v>37</v>
      </c>
      <c r="C9" s="14" t="s">
        <v>38</v>
      </c>
      <c r="E9" s="14" t="s">
        <v>39</v>
      </c>
    </row>
    <row r="11" ht="13.5" thickBot="1"/>
    <row r="12" spans="1:5" ht="13.5" thickBot="1">
      <c r="A12" s="42" t="s">
        <v>42</v>
      </c>
      <c r="B12" s="42"/>
      <c r="C12" s="16">
        <v>1</v>
      </c>
      <c r="E12" t="s">
        <v>40</v>
      </c>
    </row>
    <row r="13" spans="1:2" ht="13.5" thickBot="1">
      <c r="A13" s="42"/>
      <c r="B13" s="42"/>
    </row>
    <row r="14" spans="1:5" ht="13.5" thickBot="1">
      <c r="A14" s="42" t="s">
        <v>43</v>
      </c>
      <c r="B14" s="42"/>
      <c r="C14" s="16">
        <v>1</v>
      </c>
      <c r="E14" t="s">
        <v>41</v>
      </c>
    </row>
    <row r="15" spans="1:2" ht="25.5" customHeight="1">
      <c r="A15" s="42"/>
      <c r="B15" s="42"/>
    </row>
  </sheetData>
  <sheetProtection/>
  <mergeCells count="4">
    <mergeCell ref="C2:D2"/>
    <mergeCell ref="A6:I6"/>
    <mergeCell ref="A12:B13"/>
    <mergeCell ref="A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5"/>
  <sheetViews>
    <sheetView tabSelected="1" workbookViewId="0" topLeftCell="A85">
      <selection activeCell="F30" sqref="F30"/>
    </sheetView>
  </sheetViews>
  <sheetFormatPr defaultColWidth="9.140625" defaultRowHeight="12.75"/>
  <cols>
    <col min="1" max="1" width="4.28125" style="7" customWidth="1"/>
    <col min="2" max="2" width="8.140625" style="7" customWidth="1"/>
    <col min="3" max="3" width="9.140625" style="7" customWidth="1"/>
    <col min="4" max="4" width="12.140625" style="7" customWidth="1"/>
    <col min="5" max="5" width="12.7109375" style="7" customWidth="1"/>
    <col min="6" max="6" width="12.28125" style="7" customWidth="1"/>
    <col min="7" max="7" width="7.8515625" style="7" customWidth="1"/>
    <col min="8" max="8" width="15.8515625" style="7" bestFit="1" customWidth="1"/>
    <col min="9" max="9" width="13.57421875" style="7" customWidth="1"/>
    <col min="10" max="12" width="9.140625" style="7" customWidth="1"/>
    <col min="13" max="13" width="7.7109375" style="7" customWidth="1"/>
    <col min="14" max="16384" width="9.140625" style="7" customWidth="1"/>
  </cols>
  <sheetData>
    <row r="3" spans="8:13" ht="12.75">
      <c r="H3" s="52" t="s">
        <v>18</v>
      </c>
      <c r="I3" s="52"/>
      <c r="J3" s="52"/>
      <c r="K3" s="52"/>
      <c r="L3" s="52"/>
      <c r="M3" s="52"/>
    </row>
    <row r="4" spans="8:13" ht="21.75" customHeight="1">
      <c r="H4" s="53" t="s">
        <v>19</v>
      </c>
      <c r="I4" s="53"/>
      <c r="J4" s="53"/>
      <c r="K4" s="53"/>
      <c r="L4" s="53"/>
      <c r="M4" s="53"/>
    </row>
    <row r="6" spans="1:5" ht="15.75">
      <c r="A6" s="38" t="s">
        <v>20</v>
      </c>
      <c r="B6" s="38"/>
      <c r="C6" s="38"/>
      <c r="D6" s="38"/>
      <c r="E6" s="38"/>
    </row>
    <row r="7" spans="1:5" ht="12.75">
      <c r="A7" s="52" t="s">
        <v>21</v>
      </c>
      <c r="B7" s="52"/>
      <c r="C7" s="52"/>
      <c r="D7" s="52"/>
      <c r="E7" s="52"/>
    </row>
    <row r="8" spans="1:8" ht="15.75">
      <c r="A8" s="54" t="s">
        <v>22</v>
      </c>
      <c r="B8" s="54"/>
      <c r="C8" s="54"/>
      <c r="D8" s="54"/>
      <c r="E8" s="54"/>
      <c r="F8" s="54"/>
      <c r="G8" s="54"/>
      <c r="H8" s="54"/>
    </row>
    <row r="10" spans="1:13" ht="15.75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.75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9" s="9" customFormat="1" ht="15.75">
      <c r="A12" s="8"/>
      <c r="E12" s="11" t="s">
        <v>29</v>
      </c>
      <c r="F12" s="12">
        <f>Заповнити!A8</f>
        <v>25</v>
      </c>
      <c r="G12" s="8" t="str">
        <f>Заповнити!C8</f>
        <v>лютого</v>
      </c>
      <c r="H12" s="8" t="s">
        <v>30</v>
      </c>
      <c r="I12" s="21">
        <f>Заповнити!E8</f>
        <v>4</v>
      </c>
    </row>
    <row r="13" ht="8.25" customHeight="1">
      <c r="A13" s="8"/>
    </row>
    <row r="14" spans="1:2" ht="15.75">
      <c r="A14" s="13" t="s">
        <v>25</v>
      </c>
      <c r="B14" s="13"/>
    </row>
    <row r="15" ht="8.25" customHeight="1"/>
    <row r="16" ht="12" customHeight="1">
      <c r="M16" s="5" t="s">
        <v>26</v>
      </c>
    </row>
    <row r="17" spans="1:13" ht="18" customHeight="1">
      <c r="A17" s="47" t="s">
        <v>0</v>
      </c>
      <c r="B17" s="47" t="s">
        <v>1</v>
      </c>
      <c r="C17" s="47" t="s">
        <v>2</v>
      </c>
      <c r="D17" s="47" t="s">
        <v>28</v>
      </c>
      <c r="E17" s="47" t="s">
        <v>27</v>
      </c>
      <c r="F17" s="49" t="s">
        <v>3</v>
      </c>
      <c r="G17" s="51"/>
      <c r="H17" s="50"/>
      <c r="I17" s="47" t="s">
        <v>4</v>
      </c>
      <c r="J17" s="47" t="s">
        <v>5</v>
      </c>
      <c r="K17" s="47" t="s">
        <v>6</v>
      </c>
      <c r="L17" s="49" t="s">
        <v>7</v>
      </c>
      <c r="M17" s="50"/>
    </row>
    <row r="18" spans="1:13" ht="52.5" customHeight="1">
      <c r="A18" s="48"/>
      <c r="B18" s="48"/>
      <c r="C18" s="48"/>
      <c r="D18" s="48"/>
      <c r="E18" s="48"/>
      <c r="F18" s="10" t="s">
        <v>8</v>
      </c>
      <c r="G18" s="10" t="s">
        <v>9</v>
      </c>
      <c r="H18" s="10" t="s">
        <v>10</v>
      </c>
      <c r="I18" s="48"/>
      <c r="J18" s="48"/>
      <c r="K18" s="48"/>
      <c r="L18" s="10" t="s">
        <v>46</v>
      </c>
      <c r="M18" s="10" t="s">
        <v>11</v>
      </c>
    </row>
    <row r="19" spans="1:13" ht="12.75">
      <c r="A19" s="20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0">
        <v>10</v>
      </c>
      <c r="K19" s="20">
        <v>11</v>
      </c>
      <c r="L19" s="20">
        <v>12</v>
      </c>
      <c r="M19" s="20">
        <v>13</v>
      </c>
    </row>
    <row r="20" spans="1:13" ht="20.25" customHeight="1">
      <c r="A20" s="55">
        <v>1</v>
      </c>
      <c r="B20" s="31">
        <v>15</v>
      </c>
      <c r="C20" s="31">
        <v>4060128</v>
      </c>
      <c r="D20" s="31">
        <v>2517</v>
      </c>
      <c r="E20" s="63" t="s">
        <v>12</v>
      </c>
      <c r="F20" s="64" t="s">
        <v>13</v>
      </c>
      <c r="G20" s="31">
        <v>852010</v>
      </c>
      <c r="H20" s="32">
        <v>90750001000646</v>
      </c>
      <c r="I20" s="31">
        <v>7911010</v>
      </c>
      <c r="J20" s="27">
        <v>2111</v>
      </c>
      <c r="K20" s="6">
        <v>950</v>
      </c>
      <c r="L20" s="6">
        <f>K20</f>
        <v>950</v>
      </c>
      <c r="M20" s="1"/>
    </row>
    <row r="21" spans="1:13" ht="18" customHeight="1">
      <c r="A21" s="56"/>
      <c r="B21" s="31"/>
      <c r="C21" s="31"/>
      <c r="D21" s="31"/>
      <c r="E21" s="63"/>
      <c r="F21" s="64"/>
      <c r="G21" s="31"/>
      <c r="H21" s="32"/>
      <c r="I21" s="31"/>
      <c r="J21" s="27">
        <v>2120</v>
      </c>
      <c r="K21" s="6">
        <v>330</v>
      </c>
      <c r="L21" s="6">
        <f aca="true" t="shared" si="0" ref="L21:L84">K21</f>
        <v>330</v>
      </c>
      <c r="M21" s="1"/>
    </row>
    <row r="22" spans="1:13" ht="18.75" customHeight="1">
      <c r="A22" s="56"/>
      <c r="B22" s="31"/>
      <c r="C22" s="31"/>
      <c r="D22" s="31"/>
      <c r="E22" s="28"/>
      <c r="F22" s="64"/>
      <c r="G22" s="31"/>
      <c r="H22" s="32"/>
      <c r="I22" s="31"/>
      <c r="J22" s="27">
        <v>2240</v>
      </c>
      <c r="K22" s="6">
        <v>630</v>
      </c>
      <c r="L22" s="6">
        <f t="shared" si="0"/>
        <v>630</v>
      </c>
      <c r="M22" s="1"/>
    </row>
    <row r="23" spans="1:13" ht="12.75">
      <c r="A23" s="56"/>
      <c r="B23" s="31"/>
      <c r="C23" s="31"/>
      <c r="D23" s="31"/>
      <c r="E23" s="28"/>
      <c r="F23" s="64"/>
      <c r="G23" s="31"/>
      <c r="H23" s="32"/>
      <c r="I23" s="31"/>
      <c r="J23" s="27"/>
      <c r="K23" s="6"/>
      <c r="L23" s="6">
        <f t="shared" si="0"/>
        <v>0</v>
      </c>
      <c r="M23" s="1"/>
    </row>
    <row r="24" spans="1:13" ht="12.75">
      <c r="A24" s="56"/>
      <c r="B24" s="31"/>
      <c r="C24" s="31"/>
      <c r="D24" s="31"/>
      <c r="E24" s="28"/>
      <c r="F24" s="64"/>
      <c r="G24" s="31"/>
      <c r="H24" s="32"/>
      <c r="I24" s="31"/>
      <c r="J24" s="27"/>
      <c r="K24" s="6"/>
      <c r="L24" s="6">
        <f t="shared" si="0"/>
        <v>0</v>
      </c>
      <c r="M24" s="1"/>
    </row>
    <row r="25" spans="1:13" ht="12.75">
      <c r="A25" s="56"/>
      <c r="B25" s="31"/>
      <c r="C25" s="31"/>
      <c r="D25" s="31"/>
      <c r="E25" s="28"/>
      <c r="F25" s="29"/>
      <c r="G25" s="31"/>
      <c r="H25" s="32"/>
      <c r="I25" s="31"/>
      <c r="J25" s="27"/>
      <c r="K25" s="6"/>
      <c r="L25" s="6">
        <f t="shared" si="0"/>
        <v>0</v>
      </c>
      <c r="M25" s="1"/>
    </row>
    <row r="26" spans="1:13" ht="12.75">
      <c r="A26" s="56"/>
      <c r="B26" s="31"/>
      <c r="C26" s="31"/>
      <c r="D26" s="31"/>
      <c r="E26" s="28"/>
      <c r="F26" s="29"/>
      <c r="G26" s="31"/>
      <c r="H26" s="32"/>
      <c r="I26" s="31"/>
      <c r="J26" s="27"/>
      <c r="K26" s="6"/>
      <c r="L26" s="6">
        <f t="shared" si="0"/>
        <v>0</v>
      </c>
      <c r="M26" s="1"/>
    </row>
    <row r="27" spans="1:13" ht="12.75">
      <c r="A27" s="56"/>
      <c r="B27" s="31"/>
      <c r="C27" s="31"/>
      <c r="D27" s="31"/>
      <c r="E27" s="28"/>
      <c r="F27" s="29"/>
      <c r="G27" s="31"/>
      <c r="H27" s="32"/>
      <c r="I27" s="31"/>
      <c r="J27" s="27"/>
      <c r="K27" s="6"/>
      <c r="L27" s="6">
        <f t="shared" si="0"/>
        <v>0</v>
      </c>
      <c r="M27" s="1"/>
    </row>
    <row r="28" spans="1:13" ht="12.75">
      <c r="A28" s="56"/>
      <c r="B28" s="31"/>
      <c r="C28" s="31"/>
      <c r="D28" s="31"/>
      <c r="E28" s="28"/>
      <c r="F28" s="29"/>
      <c r="G28" s="31"/>
      <c r="H28" s="32"/>
      <c r="I28" s="31"/>
      <c r="J28" s="27"/>
      <c r="K28" s="6"/>
      <c r="L28" s="6">
        <f t="shared" si="0"/>
        <v>0</v>
      </c>
      <c r="M28" s="1"/>
    </row>
    <row r="29" spans="1:13" ht="12.75">
      <c r="A29" s="56"/>
      <c r="B29" s="31"/>
      <c r="C29" s="31"/>
      <c r="D29" s="31"/>
      <c r="E29" s="28"/>
      <c r="F29" s="29"/>
      <c r="G29" s="31"/>
      <c r="H29" s="32"/>
      <c r="I29" s="31"/>
      <c r="J29" s="27"/>
      <c r="K29" s="6"/>
      <c r="L29" s="6">
        <f t="shared" si="0"/>
        <v>0</v>
      </c>
      <c r="M29" s="1"/>
    </row>
    <row r="30" spans="1:13" ht="12.75">
      <c r="A30" s="56"/>
      <c r="B30" s="31"/>
      <c r="C30" s="31"/>
      <c r="D30" s="31"/>
      <c r="E30" s="28"/>
      <c r="F30" s="29"/>
      <c r="G30" s="31"/>
      <c r="H30" s="32"/>
      <c r="I30" s="31"/>
      <c r="J30" s="27"/>
      <c r="K30" s="6"/>
      <c r="L30" s="6">
        <f t="shared" si="0"/>
        <v>0</v>
      </c>
      <c r="M30" s="1"/>
    </row>
    <row r="31" spans="1:13" ht="12.75">
      <c r="A31" s="56"/>
      <c r="B31" s="31"/>
      <c r="C31" s="31"/>
      <c r="D31" s="31"/>
      <c r="E31" s="28"/>
      <c r="F31" s="29"/>
      <c r="G31" s="31"/>
      <c r="H31" s="32"/>
      <c r="I31" s="31"/>
      <c r="J31" s="27"/>
      <c r="K31" s="6"/>
      <c r="L31" s="6">
        <f t="shared" si="0"/>
        <v>0</v>
      </c>
      <c r="M31" s="1"/>
    </row>
    <row r="32" spans="1:13" ht="12.75">
      <c r="A32" s="56"/>
      <c r="B32" s="31"/>
      <c r="C32" s="31"/>
      <c r="D32" s="31"/>
      <c r="E32" s="28"/>
      <c r="F32" s="29"/>
      <c r="G32" s="31"/>
      <c r="H32" s="32"/>
      <c r="I32" s="31"/>
      <c r="J32" s="27"/>
      <c r="K32" s="6"/>
      <c r="L32" s="6">
        <f t="shared" si="0"/>
        <v>0</v>
      </c>
      <c r="M32" s="1"/>
    </row>
    <row r="33" spans="1:13" ht="12.75">
      <c r="A33" s="56"/>
      <c r="B33" s="31"/>
      <c r="C33" s="31"/>
      <c r="D33" s="31"/>
      <c r="E33" s="28"/>
      <c r="F33" s="29"/>
      <c r="G33" s="31"/>
      <c r="H33" s="32"/>
      <c r="I33" s="31"/>
      <c r="J33" s="27"/>
      <c r="K33" s="6"/>
      <c r="L33" s="6">
        <f t="shared" si="0"/>
        <v>0</v>
      </c>
      <c r="M33" s="1"/>
    </row>
    <row r="34" spans="1:13" ht="12.75">
      <c r="A34" s="57"/>
      <c r="B34" s="31"/>
      <c r="C34" s="31"/>
      <c r="D34" s="31"/>
      <c r="E34" s="28"/>
      <c r="F34" s="29"/>
      <c r="G34" s="31"/>
      <c r="H34" s="32"/>
      <c r="I34" s="31"/>
      <c r="J34" s="27"/>
      <c r="K34" s="6"/>
      <c r="L34" s="6">
        <f t="shared" si="0"/>
        <v>0</v>
      </c>
      <c r="M34" s="1"/>
    </row>
    <row r="35" spans="1:13" ht="43.5" customHeight="1">
      <c r="A35" s="55">
        <v>2</v>
      </c>
      <c r="B35" s="31">
        <v>15</v>
      </c>
      <c r="C35" s="31">
        <v>24105152</v>
      </c>
      <c r="D35" s="31">
        <v>9466</v>
      </c>
      <c r="E35" s="63" t="s">
        <v>14</v>
      </c>
      <c r="F35" s="64" t="s">
        <v>15</v>
      </c>
      <c r="G35" s="31">
        <v>852010</v>
      </c>
      <c r="H35" s="39">
        <v>90755037007168</v>
      </c>
      <c r="I35" s="31">
        <v>7911010</v>
      </c>
      <c r="J35" s="27">
        <v>2240</v>
      </c>
      <c r="K35" s="6">
        <v>140</v>
      </c>
      <c r="L35" s="6">
        <f t="shared" si="0"/>
        <v>140</v>
      </c>
      <c r="M35" s="1"/>
    </row>
    <row r="36" spans="1:13" ht="12.75">
      <c r="A36" s="56"/>
      <c r="B36" s="31"/>
      <c r="C36" s="31"/>
      <c r="D36" s="31"/>
      <c r="E36" s="63"/>
      <c r="F36" s="64"/>
      <c r="G36" s="31"/>
      <c r="H36" s="32"/>
      <c r="I36" s="31"/>
      <c r="J36" s="27"/>
      <c r="K36" s="6"/>
      <c r="L36" s="6">
        <f t="shared" si="0"/>
        <v>0</v>
      </c>
      <c r="M36" s="1"/>
    </row>
    <row r="37" spans="1:13" ht="12.75">
      <c r="A37" s="56"/>
      <c r="B37" s="31"/>
      <c r="C37" s="31"/>
      <c r="D37" s="31"/>
      <c r="E37" s="63"/>
      <c r="F37" s="64"/>
      <c r="G37" s="31"/>
      <c r="H37" s="32"/>
      <c r="I37" s="31"/>
      <c r="J37" s="27"/>
      <c r="K37" s="6"/>
      <c r="L37" s="6">
        <f t="shared" si="0"/>
        <v>0</v>
      </c>
      <c r="M37" s="1"/>
    </row>
    <row r="38" spans="1:13" ht="12.75">
      <c r="A38" s="56"/>
      <c r="B38" s="31"/>
      <c r="C38" s="31"/>
      <c r="D38" s="31"/>
      <c r="E38" s="28"/>
      <c r="F38" s="64"/>
      <c r="G38" s="31"/>
      <c r="H38" s="32"/>
      <c r="I38" s="31"/>
      <c r="J38" s="27"/>
      <c r="K38" s="6"/>
      <c r="L38" s="6">
        <f t="shared" si="0"/>
        <v>0</v>
      </c>
      <c r="M38" s="1"/>
    </row>
    <row r="39" spans="1:13" ht="12.75">
      <c r="A39" s="56"/>
      <c r="B39" s="31"/>
      <c r="C39" s="31"/>
      <c r="D39" s="31"/>
      <c r="E39" s="28"/>
      <c r="F39" s="64"/>
      <c r="G39" s="31"/>
      <c r="H39" s="32"/>
      <c r="I39" s="31"/>
      <c r="J39" s="27"/>
      <c r="K39" s="6"/>
      <c r="L39" s="6">
        <f t="shared" si="0"/>
        <v>0</v>
      </c>
      <c r="M39" s="1"/>
    </row>
    <row r="40" spans="1:13" ht="12.75">
      <c r="A40" s="56"/>
      <c r="B40" s="31"/>
      <c r="C40" s="31"/>
      <c r="D40" s="31"/>
      <c r="E40" s="28"/>
      <c r="F40" s="29"/>
      <c r="G40" s="31"/>
      <c r="H40" s="32"/>
      <c r="I40" s="31"/>
      <c r="J40" s="27"/>
      <c r="K40" s="6"/>
      <c r="L40" s="6">
        <f t="shared" si="0"/>
        <v>0</v>
      </c>
      <c r="M40" s="1"/>
    </row>
    <row r="41" spans="1:13" ht="12.75">
      <c r="A41" s="56"/>
      <c r="B41" s="31"/>
      <c r="C41" s="31"/>
      <c r="D41" s="31"/>
      <c r="E41" s="28"/>
      <c r="F41" s="29"/>
      <c r="G41" s="31"/>
      <c r="H41" s="32"/>
      <c r="I41" s="31"/>
      <c r="J41" s="27"/>
      <c r="K41" s="6"/>
      <c r="L41" s="6">
        <f t="shared" si="0"/>
        <v>0</v>
      </c>
      <c r="M41" s="1"/>
    </row>
    <row r="42" spans="1:13" ht="12.75">
      <c r="A42" s="56"/>
      <c r="B42" s="31"/>
      <c r="C42" s="31"/>
      <c r="D42" s="31"/>
      <c r="E42" s="28"/>
      <c r="F42" s="29"/>
      <c r="G42" s="31"/>
      <c r="H42" s="32"/>
      <c r="I42" s="31"/>
      <c r="J42" s="27"/>
      <c r="K42" s="6"/>
      <c r="L42" s="6">
        <f t="shared" si="0"/>
        <v>0</v>
      </c>
      <c r="M42" s="1"/>
    </row>
    <row r="43" spans="1:13" ht="12.75">
      <c r="A43" s="56"/>
      <c r="B43" s="31"/>
      <c r="C43" s="31"/>
      <c r="D43" s="31"/>
      <c r="E43" s="28"/>
      <c r="F43" s="29"/>
      <c r="G43" s="31"/>
      <c r="H43" s="32"/>
      <c r="I43" s="31"/>
      <c r="J43" s="27"/>
      <c r="K43" s="6"/>
      <c r="L43" s="6">
        <f t="shared" si="0"/>
        <v>0</v>
      </c>
      <c r="M43" s="1"/>
    </row>
    <row r="44" spans="1:13" ht="12.75">
      <c r="A44" s="56"/>
      <c r="B44" s="31"/>
      <c r="C44" s="31"/>
      <c r="D44" s="31"/>
      <c r="E44" s="28"/>
      <c r="F44" s="29"/>
      <c r="G44" s="31"/>
      <c r="H44" s="32"/>
      <c r="I44" s="31"/>
      <c r="J44" s="27"/>
      <c r="K44" s="6"/>
      <c r="L44" s="6">
        <f t="shared" si="0"/>
        <v>0</v>
      </c>
      <c r="M44" s="1"/>
    </row>
    <row r="45" spans="1:13" ht="12.75">
      <c r="A45" s="56"/>
      <c r="B45" s="31"/>
      <c r="C45" s="31"/>
      <c r="D45" s="31"/>
      <c r="E45" s="28"/>
      <c r="F45" s="29"/>
      <c r="G45" s="31"/>
      <c r="H45" s="32"/>
      <c r="I45" s="31"/>
      <c r="J45" s="27"/>
      <c r="K45" s="6"/>
      <c r="L45" s="6">
        <f t="shared" si="0"/>
        <v>0</v>
      </c>
      <c r="M45" s="1"/>
    </row>
    <row r="46" spans="1:13" ht="12.75">
      <c r="A46" s="56"/>
      <c r="B46" s="31"/>
      <c r="C46" s="31"/>
      <c r="D46" s="31"/>
      <c r="E46" s="28"/>
      <c r="F46" s="29"/>
      <c r="G46" s="31"/>
      <c r="H46" s="32"/>
      <c r="I46" s="31"/>
      <c r="J46" s="27"/>
      <c r="K46" s="6"/>
      <c r="L46" s="6">
        <f t="shared" si="0"/>
        <v>0</v>
      </c>
      <c r="M46" s="1"/>
    </row>
    <row r="47" spans="1:13" ht="12.75">
      <c r="A47" s="56"/>
      <c r="B47" s="31"/>
      <c r="C47" s="31"/>
      <c r="D47" s="31"/>
      <c r="E47" s="28"/>
      <c r="F47" s="29"/>
      <c r="G47" s="31"/>
      <c r="H47" s="32"/>
      <c r="I47" s="31"/>
      <c r="J47" s="27"/>
      <c r="K47" s="6"/>
      <c r="L47" s="6">
        <f t="shared" si="0"/>
        <v>0</v>
      </c>
      <c r="M47" s="1"/>
    </row>
    <row r="48" spans="1:13" ht="12.75">
      <c r="A48" s="56"/>
      <c r="B48" s="31"/>
      <c r="C48" s="31"/>
      <c r="D48" s="31"/>
      <c r="E48" s="28"/>
      <c r="F48" s="29"/>
      <c r="G48" s="31"/>
      <c r="H48" s="32"/>
      <c r="I48" s="31"/>
      <c r="J48" s="27"/>
      <c r="K48" s="6"/>
      <c r="L48" s="6">
        <f t="shared" si="0"/>
        <v>0</v>
      </c>
      <c r="M48" s="1"/>
    </row>
    <row r="49" spans="1:13" ht="12.75">
      <c r="A49" s="57"/>
      <c r="B49" s="31"/>
      <c r="C49" s="31"/>
      <c r="D49" s="31"/>
      <c r="E49" s="28"/>
      <c r="F49" s="29"/>
      <c r="G49" s="31"/>
      <c r="H49" s="32"/>
      <c r="I49" s="31"/>
      <c r="J49" s="27"/>
      <c r="K49" s="6"/>
      <c r="L49" s="6">
        <f t="shared" si="0"/>
        <v>0</v>
      </c>
      <c r="M49" s="2"/>
    </row>
    <row r="50" spans="1:13" ht="45.75" customHeight="1">
      <c r="A50" s="55">
        <v>3</v>
      </c>
      <c r="B50" s="31">
        <v>15</v>
      </c>
      <c r="C50" s="31">
        <v>32891821</v>
      </c>
      <c r="D50" s="31">
        <v>2624</v>
      </c>
      <c r="E50" s="63" t="s">
        <v>17</v>
      </c>
      <c r="F50" s="64" t="s">
        <v>15</v>
      </c>
      <c r="G50" s="31">
        <v>852010</v>
      </c>
      <c r="H50" s="32">
        <v>90750001002785</v>
      </c>
      <c r="I50" s="31">
        <v>7911010</v>
      </c>
      <c r="J50" s="27">
        <v>2240</v>
      </c>
      <c r="K50" s="6">
        <v>55</v>
      </c>
      <c r="L50" s="33">
        <f t="shared" si="0"/>
        <v>55</v>
      </c>
      <c r="M50" s="35"/>
    </row>
    <row r="51" spans="1:13" ht="12.75">
      <c r="A51" s="56"/>
      <c r="B51" s="31"/>
      <c r="C51" s="31"/>
      <c r="D51" s="31"/>
      <c r="E51" s="63"/>
      <c r="F51" s="64"/>
      <c r="G51" s="31"/>
      <c r="H51" s="32"/>
      <c r="I51" s="31"/>
      <c r="J51" s="27"/>
      <c r="K51" s="6"/>
      <c r="L51" s="33">
        <f t="shared" si="0"/>
        <v>0</v>
      </c>
      <c r="M51" s="35"/>
    </row>
    <row r="52" spans="1:13" ht="12.75">
      <c r="A52" s="56"/>
      <c r="B52" s="31"/>
      <c r="C52" s="31"/>
      <c r="D52" s="31"/>
      <c r="E52" s="28"/>
      <c r="F52" s="64"/>
      <c r="G52" s="31"/>
      <c r="H52" s="32"/>
      <c r="I52" s="31"/>
      <c r="J52" s="27"/>
      <c r="K52" s="6"/>
      <c r="L52" s="33">
        <f t="shared" si="0"/>
        <v>0</v>
      </c>
      <c r="M52" s="35"/>
    </row>
    <row r="53" spans="1:13" ht="12.75">
      <c r="A53" s="56"/>
      <c r="B53" s="31"/>
      <c r="C53" s="31"/>
      <c r="D53" s="31"/>
      <c r="E53" s="28"/>
      <c r="F53" s="64"/>
      <c r="G53" s="31"/>
      <c r="H53" s="32"/>
      <c r="I53" s="31"/>
      <c r="J53" s="27"/>
      <c r="K53" s="6"/>
      <c r="L53" s="33">
        <f t="shared" si="0"/>
        <v>0</v>
      </c>
      <c r="M53" s="35"/>
    </row>
    <row r="54" spans="1:13" ht="12.75">
      <c r="A54" s="56"/>
      <c r="B54" s="31"/>
      <c r="C54" s="31"/>
      <c r="D54" s="31"/>
      <c r="E54" s="28"/>
      <c r="F54" s="64"/>
      <c r="G54" s="31"/>
      <c r="H54" s="32"/>
      <c r="I54" s="31"/>
      <c r="J54" s="27"/>
      <c r="K54" s="6"/>
      <c r="L54" s="33">
        <f t="shared" si="0"/>
        <v>0</v>
      </c>
      <c r="M54" s="35"/>
    </row>
    <row r="55" spans="1:13" ht="12.75">
      <c r="A55" s="56"/>
      <c r="B55" s="31"/>
      <c r="C55" s="31"/>
      <c r="D55" s="31"/>
      <c r="E55" s="28"/>
      <c r="F55" s="29"/>
      <c r="G55" s="31"/>
      <c r="H55" s="32"/>
      <c r="I55" s="31"/>
      <c r="J55" s="27"/>
      <c r="K55" s="6"/>
      <c r="L55" s="33">
        <f t="shared" si="0"/>
        <v>0</v>
      </c>
      <c r="M55" s="35"/>
    </row>
    <row r="56" spans="1:13" ht="12.75">
      <c r="A56" s="56"/>
      <c r="B56" s="31"/>
      <c r="C56" s="31"/>
      <c r="D56" s="31"/>
      <c r="E56" s="28"/>
      <c r="F56" s="29"/>
      <c r="G56" s="31"/>
      <c r="H56" s="32"/>
      <c r="I56" s="31"/>
      <c r="J56" s="27"/>
      <c r="K56" s="6"/>
      <c r="L56" s="33">
        <f t="shared" si="0"/>
        <v>0</v>
      </c>
      <c r="M56" s="35"/>
    </row>
    <row r="57" spans="1:13" ht="12.75">
      <c r="A57" s="56"/>
      <c r="B57" s="31"/>
      <c r="C57" s="31"/>
      <c r="D57" s="31"/>
      <c r="E57" s="28"/>
      <c r="F57" s="29"/>
      <c r="G57" s="31"/>
      <c r="H57" s="32"/>
      <c r="I57" s="31"/>
      <c r="J57" s="27"/>
      <c r="K57" s="6"/>
      <c r="L57" s="33">
        <f t="shared" si="0"/>
        <v>0</v>
      </c>
      <c r="M57" s="35"/>
    </row>
    <row r="58" spans="1:13" ht="12.75">
      <c r="A58" s="56"/>
      <c r="B58" s="31"/>
      <c r="C58" s="31"/>
      <c r="D58" s="31"/>
      <c r="E58" s="28"/>
      <c r="F58" s="29"/>
      <c r="G58" s="31"/>
      <c r="H58" s="32"/>
      <c r="I58" s="31"/>
      <c r="J58" s="27"/>
      <c r="K58" s="6"/>
      <c r="L58" s="33">
        <f t="shared" si="0"/>
        <v>0</v>
      </c>
      <c r="M58" s="35"/>
    </row>
    <row r="59" spans="1:13" ht="12.75">
      <c r="A59" s="56"/>
      <c r="B59" s="31"/>
      <c r="C59" s="31"/>
      <c r="D59" s="31"/>
      <c r="E59" s="28"/>
      <c r="F59" s="29"/>
      <c r="G59" s="31"/>
      <c r="H59" s="32"/>
      <c r="I59" s="31"/>
      <c r="J59" s="27"/>
      <c r="K59" s="6"/>
      <c r="L59" s="33">
        <f t="shared" si="0"/>
        <v>0</v>
      </c>
      <c r="M59" s="35"/>
    </row>
    <row r="60" spans="1:13" ht="12.75">
      <c r="A60" s="56"/>
      <c r="B60" s="31"/>
      <c r="C60" s="31"/>
      <c r="D60" s="31"/>
      <c r="E60" s="28"/>
      <c r="F60" s="29"/>
      <c r="G60" s="31"/>
      <c r="H60" s="32"/>
      <c r="I60" s="31"/>
      <c r="J60" s="27"/>
      <c r="K60" s="6"/>
      <c r="L60" s="33">
        <f t="shared" si="0"/>
        <v>0</v>
      </c>
      <c r="M60" s="35"/>
    </row>
    <row r="61" spans="1:13" ht="12.75">
      <c r="A61" s="56"/>
      <c r="B61" s="31"/>
      <c r="C61" s="31"/>
      <c r="D61" s="31"/>
      <c r="E61" s="28"/>
      <c r="F61" s="29"/>
      <c r="G61" s="31"/>
      <c r="H61" s="32"/>
      <c r="I61" s="31"/>
      <c r="J61" s="27"/>
      <c r="K61" s="6"/>
      <c r="L61" s="33">
        <f t="shared" si="0"/>
        <v>0</v>
      </c>
      <c r="M61" s="35"/>
    </row>
    <row r="62" spans="1:13" ht="12.75">
      <c r="A62" s="56"/>
      <c r="B62" s="31"/>
      <c r="C62" s="31"/>
      <c r="D62" s="31"/>
      <c r="E62" s="28"/>
      <c r="F62" s="29"/>
      <c r="G62" s="31"/>
      <c r="H62" s="32"/>
      <c r="I62" s="31"/>
      <c r="J62" s="27"/>
      <c r="K62" s="6"/>
      <c r="L62" s="33">
        <f t="shared" si="0"/>
        <v>0</v>
      </c>
      <c r="M62" s="35"/>
    </row>
    <row r="63" spans="1:13" ht="12.75">
      <c r="A63" s="56"/>
      <c r="B63" s="31"/>
      <c r="C63" s="31"/>
      <c r="D63" s="31"/>
      <c r="E63" s="28"/>
      <c r="F63" s="29"/>
      <c r="G63" s="31"/>
      <c r="H63" s="32"/>
      <c r="I63" s="31"/>
      <c r="J63" s="27"/>
      <c r="K63" s="6"/>
      <c r="L63" s="33">
        <f t="shared" si="0"/>
        <v>0</v>
      </c>
      <c r="M63" s="35"/>
    </row>
    <row r="64" spans="1:13" ht="12.75">
      <c r="A64" s="57"/>
      <c r="B64" s="31"/>
      <c r="C64" s="31"/>
      <c r="D64" s="31"/>
      <c r="E64" s="28"/>
      <c r="F64" s="29"/>
      <c r="G64" s="31"/>
      <c r="H64" s="32"/>
      <c r="I64" s="31"/>
      <c r="J64" s="27"/>
      <c r="K64" s="6"/>
      <c r="L64" s="33">
        <f t="shared" si="0"/>
        <v>0</v>
      </c>
      <c r="M64" s="35"/>
    </row>
    <row r="65" spans="1:13" ht="48.75" customHeight="1">
      <c r="A65" s="55">
        <v>4</v>
      </c>
      <c r="B65" s="31">
        <v>15</v>
      </c>
      <c r="C65" s="31">
        <v>734713</v>
      </c>
      <c r="D65" s="31">
        <v>2597</v>
      </c>
      <c r="E65" s="63" t="s">
        <v>49</v>
      </c>
      <c r="F65" s="64" t="s">
        <v>15</v>
      </c>
      <c r="G65" s="31">
        <v>852010</v>
      </c>
      <c r="H65" s="32">
        <v>90755001003723</v>
      </c>
      <c r="I65" s="31">
        <v>7911010</v>
      </c>
      <c r="J65" s="27">
        <v>2240</v>
      </c>
      <c r="K65" s="6">
        <v>140</v>
      </c>
      <c r="L65" s="33">
        <f t="shared" si="0"/>
        <v>140</v>
      </c>
      <c r="M65" s="35"/>
    </row>
    <row r="66" spans="1:13" ht="13.5" customHeight="1">
      <c r="A66" s="56"/>
      <c r="B66" s="31"/>
      <c r="C66" s="31"/>
      <c r="D66" s="31"/>
      <c r="E66" s="63"/>
      <c r="F66" s="64"/>
      <c r="G66" s="31"/>
      <c r="H66" s="32"/>
      <c r="I66" s="31"/>
      <c r="J66" s="27"/>
      <c r="K66" s="6"/>
      <c r="L66" s="33">
        <f t="shared" si="0"/>
        <v>0</v>
      </c>
      <c r="M66" s="35"/>
    </row>
    <row r="67" spans="1:13" ht="12.75">
      <c r="A67" s="56"/>
      <c r="B67" s="31"/>
      <c r="C67" s="31"/>
      <c r="D67" s="31"/>
      <c r="E67" s="63"/>
      <c r="F67" s="64"/>
      <c r="G67" s="31"/>
      <c r="H67" s="32"/>
      <c r="I67" s="31"/>
      <c r="J67" s="27"/>
      <c r="K67" s="6"/>
      <c r="L67" s="33">
        <f t="shared" si="0"/>
        <v>0</v>
      </c>
      <c r="M67" s="35"/>
    </row>
    <row r="68" spans="1:13" ht="12.75">
      <c r="A68" s="56"/>
      <c r="B68" s="31"/>
      <c r="C68" s="31"/>
      <c r="D68" s="31"/>
      <c r="E68" s="28"/>
      <c r="F68" s="64"/>
      <c r="G68" s="31"/>
      <c r="H68" s="32"/>
      <c r="I68" s="31"/>
      <c r="J68" s="27"/>
      <c r="K68" s="6"/>
      <c r="L68" s="6">
        <f t="shared" si="0"/>
        <v>0</v>
      </c>
      <c r="M68" s="3"/>
    </row>
    <row r="69" spans="1:13" ht="12.75">
      <c r="A69" s="56"/>
      <c r="B69" s="31"/>
      <c r="C69" s="31"/>
      <c r="D69" s="31"/>
      <c r="E69" s="28"/>
      <c r="F69" s="64"/>
      <c r="G69" s="31"/>
      <c r="H69" s="32"/>
      <c r="I69" s="31"/>
      <c r="J69" s="27"/>
      <c r="K69" s="6"/>
      <c r="L69" s="6">
        <f t="shared" si="0"/>
        <v>0</v>
      </c>
      <c r="M69" s="3"/>
    </row>
    <row r="70" spans="1:13" ht="12.75">
      <c r="A70" s="56"/>
      <c r="B70" s="31"/>
      <c r="C70" s="31"/>
      <c r="D70" s="31"/>
      <c r="E70" s="28"/>
      <c r="F70" s="29"/>
      <c r="G70" s="31"/>
      <c r="H70" s="32"/>
      <c r="I70" s="31"/>
      <c r="J70" s="27"/>
      <c r="K70" s="6"/>
      <c r="L70" s="6">
        <f t="shared" si="0"/>
        <v>0</v>
      </c>
      <c r="M70" s="3"/>
    </row>
    <row r="71" spans="1:13" ht="12.75">
      <c r="A71" s="56"/>
      <c r="B71" s="31"/>
      <c r="C71" s="31"/>
      <c r="D71" s="31"/>
      <c r="E71" s="28"/>
      <c r="F71" s="29"/>
      <c r="G71" s="31"/>
      <c r="H71" s="32"/>
      <c r="I71" s="31"/>
      <c r="J71" s="27"/>
      <c r="K71" s="6"/>
      <c r="L71" s="6">
        <f t="shared" si="0"/>
        <v>0</v>
      </c>
      <c r="M71" s="3"/>
    </row>
    <row r="72" spans="1:13" ht="13.5" customHeight="1">
      <c r="A72" s="56"/>
      <c r="B72" s="31"/>
      <c r="C72" s="31"/>
      <c r="D72" s="31"/>
      <c r="E72" s="28"/>
      <c r="F72" s="29"/>
      <c r="G72" s="31"/>
      <c r="H72" s="32"/>
      <c r="I72" s="31"/>
      <c r="J72" s="27"/>
      <c r="K72" s="6"/>
      <c r="L72" s="6">
        <f t="shared" si="0"/>
        <v>0</v>
      </c>
      <c r="M72" s="3"/>
    </row>
    <row r="73" spans="1:13" ht="12.75">
      <c r="A73" s="56"/>
      <c r="B73" s="31"/>
      <c r="C73" s="31"/>
      <c r="D73" s="31"/>
      <c r="E73" s="28"/>
      <c r="F73" s="29"/>
      <c r="G73" s="31"/>
      <c r="H73" s="32"/>
      <c r="I73" s="31"/>
      <c r="J73" s="27"/>
      <c r="K73" s="6"/>
      <c r="L73" s="6">
        <f t="shared" si="0"/>
        <v>0</v>
      </c>
      <c r="M73" s="3"/>
    </row>
    <row r="74" spans="1:13" ht="12.75">
      <c r="A74" s="56"/>
      <c r="B74" s="31"/>
      <c r="C74" s="31"/>
      <c r="D74" s="31"/>
      <c r="E74" s="28"/>
      <c r="F74" s="29"/>
      <c r="G74" s="31"/>
      <c r="H74" s="32"/>
      <c r="I74" s="31"/>
      <c r="J74" s="27"/>
      <c r="K74" s="6"/>
      <c r="L74" s="6">
        <f t="shared" si="0"/>
        <v>0</v>
      </c>
      <c r="M74" s="3"/>
    </row>
    <row r="75" spans="1:13" ht="12.75">
      <c r="A75" s="56"/>
      <c r="B75" s="31"/>
      <c r="C75" s="31"/>
      <c r="D75" s="31"/>
      <c r="E75" s="28"/>
      <c r="F75" s="29"/>
      <c r="G75" s="31"/>
      <c r="H75" s="32"/>
      <c r="I75" s="31"/>
      <c r="J75" s="27"/>
      <c r="K75" s="6"/>
      <c r="L75" s="6">
        <f t="shared" si="0"/>
        <v>0</v>
      </c>
      <c r="M75" s="3"/>
    </row>
    <row r="76" spans="1:13" ht="12.75">
      <c r="A76" s="56"/>
      <c r="B76" s="31"/>
      <c r="C76" s="31"/>
      <c r="D76" s="31"/>
      <c r="E76" s="28"/>
      <c r="F76" s="29"/>
      <c r="G76" s="31"/>
      <c r="H76" s="32"/>
      <c r="I76" s="31"/>
      <c r="J76" s="27"/>
      <c r="K76" s="6"/>
      <c r="L76" s="6">
        <f t="shared" si="0"/>
        <v>0</v>
      </c>
      <c r="M76" s="3"/>
    </row>
    <row r="77" spans="1:13" ht="12.75">
      <c r="A77" s="56"/>
      <c r="B77" s="31"/>
      <c r="C77" s="31"/>
      <c r="D77" s="31"/>
      <c r="E77" s="28"/>
      <c r="F77" s="29"/>
      <c r="G77" s="31"/>
      <c r="H77" s="32"/>
      <c r="I77" s="31"/>
      <c r="J77" s="27"/>
      <c r="K77" s="6"/>
      <c r="L77" s="6">
        <f t="shared" si="0"/>
        <v>0</v>
      </c>
      <c r="M77" s="3"/>
    </row>
    <row r="78" spans="1:13" ht="12.75">
      <c r="A78" s="56"/>
      <c r="B78" s="31"/>
      <c r="C78" s="31"/>
      <c r="D78" s="31"/>
      <c r="E78" s="28"/>
      <c r="F78" s="29"/>
      <c r="G78" s="31"/>
      <c r="H78" s="32"/>
      <c r="I78" s="31"/>
      <c r="J78" s="27"/>
      <c r="K78" s="6"/>
      <c r="L78" s="6">
        <f t="shared" si="0"/>
        <v>0</v>
      </c>
      <c r="M78" s="3"/>
    </row>
    <row r="79" spans="1:13" ht="12.75">
      <c r="A79" s="56"/>
      <c r="B79" s="31"/>
      <c r="C79" s="31"/>
      <c r="D79" s="31"/>
      <c r="E79" s="28"/>
      <c r="F79" s="29"/>
      <c r="G79" s="31"/>
      <c r="H79" s="32"/>
      <c r="I79" s="31"/>
      <c r="J79" s="27"/>
      <c r="K79" s="6"/>
      <c r="L79" s="6">
        <f t="shared" si="0"/>
        <v>0</v>
      </c>
      <c r="M79" s="34"/>
    </row>
    <row r="80" spans="1:13" ht="51.75" customHeight="1">
      <c r="A80" s="62">
        <v>5</v>
      </c>
      <c r="B80" s="31">
        <v>15</v>
      </c>
      <c r="C80" s="31">
        <v>2146624</v>
      </c>
      <c r="D80" s="31">
        <v>1883</v>
      </c>
      <c r="E80" s="63" t="s">
        <v>16</v>
      </c>
      <c r="F80" s="64" t="s">
        <v>15</v>
      </c>
      <c r="G80" s="31">
        <v>852010</v>
      </c>
      <c r="H80" s="32">
        <v>90751054001129</v>
      </c>
      <c r="I80" s="31">
        <v>7911010</v>
      </c>
      <c r="J80" s="27">
        <v>2240</v>
      </c>
      <c r="K80" s="6">
        <v>25</v>
      </c>
      <c r="L80" s="33">
        <f t="shared" si="0"/>
        <v>25</v>
      </c>
      <c r="M80" s="35"/>
    </row>
    <row r="81" spans="1:13" ht="12.75">
      <c r="A81" s="62"/>
      <c r="B81" s="31"/>
      <c r="C81" s="31"/>
      <c r="D81" s="31"/>
      <c r="E81" s="63"/>
      <c r="F81" s="64"/>
      <c r="G81" s="31"/>
      <c r="H81" s="32"/>
      <c r="I81" s="31"/>
      <c r="J81" s="27"/>
      <c r="K81" s="6"/>
      <c r="L81" s="33">
        <f t="shared" si="0"/>
        <v>0</v>
      </c>
      <c r="M81" s="35"/>
    </row>
    <row r="82" spans="1:13" ht="12.75">
      <c r="A82" s="62"/>
      <c r="B82" s="31"/>
      <c r="C82" s="31"/>
      <c r="D82" s="31"/>
      <c r="E82" s="63"/>
      <c r="F82" s="64"/>
      <c r="G82" s="31"/>
      <c r="H82" s="32"/>
      <c r="I82" s="31"/>
      <c r="J82" s="27"/>
      <c r="K82" s="6"/>
      <c r="L82" s="6">
        <f t="shared" si="0"/>
        <v>0</v>
      </c>
      <c r="M82" s="3"/>
    </row>
    <row r="83" spans="1:13" ht="12.75">
      <c r="A83" s="62"/>
      <c r="B83" s="31"/>
      <c r="C83" s="31"/>
      <c r="D83" s="31"/>
      <c r="E83" s="28"/>
      <c r="F83" s="64"/>
      <c r="G83" s="31"/>
      <c r="H83" s="32"/>
      <c r="I83" s="31"/>
      <c r="J83" s="27"/>
      <c r="K83" s="6"/>
      <c r="L83" s="6">
        <f t="shared" si="0"/>
        <v>0</v>
      </c>
      <c r="M83" s="3"/>
    </row>
    <row r="84" spans="1:13" ht="12.75">
      <c r="A84" s="62"/>
      <c r="B84" s="31"/>
      <c r="C84" s="31"/>
      <c r="D84" s="31"/>
      <c r="E84" s="28"/>
      <c r="F84" s="64"/>
      <c r="G84" s="31"/>
      <c r="H84" s="32"/>
      <c r="I84" s="31"/>
      <c r="J84" s="27"/>
      <c r="K84" s="6"/>
      <c r="L84" s="6">
        <f t="shared" si="0"/>
        <v>0</v>
      </c>
      <c r="M84" s="3"/>
    </row>
    <row r="85" spans="1:13" ht="12.75">
      <c r="A85" s="62"/>
      <c r="B85" s="31"/>
      <c r="C85" s="31"/>
      <c r="D85" s="31"/>
      <c r="E85" s="28"/>
      <c r="F85" s="29"/>
      <c r="G85" s="31"/>
      <c r="H85" s="32"/>
      <c r="I85" s="31"/>
      <c r="J85" s="27"/>
      <c r="K85" s="6"/>
      <c r="L85" s="6">
        <f aca="true" t="shared" si="1" ref="L85:L94">K85</f>
        <v>0</v>
      </c>
      <c r="M85" s="3"/>
    </row>
    <row r="86" spans="1:13" ht="12.75">
      <c r="A86" s="62"/>
      <c r="B86" s="31"/>
      <c r="C86" s="31"/>
      <c r="D86" s="31"/>
      <c r="E86" s="28"/>
      <c r="F86" s="29"/>
      <c r="G86" s="31"/>
      <c r="H86" s="32"/>
      <c r="I86" s="31"/>
      <c r="J86" s="27"/>
      <c r="K86" s="6"/>
      <c r="L86" s="6">
        <f t="shared" si="1"/>
        <v>0</v>
      </c>
      <c r="M86" s="3"/>
    </row>
    <row r="87" spans="1:13" ht="12.75">
      <c r="A87" s="62"/>
      <c r="B87" s="31"/>
      <c r="C87" s="31"/>
      <c r="D87" s="31"/>
      <c r="E87" s="28"/>
      <c r="F87" s="29"/>
      <c r="G87" s="31"/>
      <c r="H87" s="32"/>
      <c r="I87" s="31"/>
      <c r="J87" s="27"/>
      <c r="K87" s="6"/>
      <c r="L87" s="6">
        <f t="shared" si="1"/>
        <v>0</v>
      </c>
      <c r="M87" s="3"/>
    </row>
    <row r="88" spans="1:13" ht="12.75">
      <c r="A88" s="62"/>
      <c r="B88" s="31"/>
      <c r="C88" s="31"/>
      <c r="D88" s="31"/>
      <c r="E88" s="28"/>
      <c r="F88" s="29"/>
      <c r="G88" s="31"/>
      <c r="H88" s="32"/>
      <c r="I88" s="31"/>
      <c r="J88" s="27"/>
      <c r="K88" s="6"/>
      <c r="L88" s="6">
        <f t="shared" si="1"/>
        <v>0</v>
      </c>
      <c r="M88" s="3"/>
    </row>
    <row r="89" spans="1:13" ht="12.75">
      <c r="A89" s="62"/>
      <c r="B89" s="31"/>
      <c r="C89" s="31"/>
      <c r="D89" s="31"/>
      <c r="E89" s="28"/>
      <c r="F89" s="29"/>
      <c r="G89" s="31"/>
      <c r="H89" s="32"/>
      <c r="I89" s="31"/>
      <c r="J89" s="27"/>
      <c r="K89" s="6"/>
      <c r="L89" s="6">
        <f t="shared" si="1"/>
        <v>0</v>
      </c>
      <c r="M89" s="3"/>
    </row>
    <row r="90" spans="1:13" ht="12.75">
      <c r="A90" s="62"/>
      <c r="B90" s="31"/>
      <c r="C90" s="31"/>
      <c r="D90" s="31"/>
      <c r="E90" s="28"/>
      <c r="F90" s="29"/>
      <c r="G90" s="31"/>
      <c r="H90" s="32"/>
      <c r="I90" s="31"/>
      <c r="J90" s="27"/>
      <c r="K90" s="6"/>
      <c r="L90" s="6">
        <f t="shared" si="1"/>
        <v>0</v>
      </c>
      <c r="M90" s="3"/>
    </row>
    <row r="91" spans="1:13" ht="12.75">
      <c r="A91" s="62"/>
      <c r="B91" s="31"/>
      <c r="C91" s="31"/>
      <c r="D91" s="31"/>
      <c r="E91" s="28"/>
      <c r="F91" s="29"/>
      <c r="G91" s="31"/>
      <c r="H91" s="32"/>
      <c r="I91" s="31"/>
      <c r="J91" s="27"/>
      <c r="K91" s="6"/>
      <c r="L91" s="6">
        <f t="shared" si="1"/>
        <v>0</v>
      </c>
      <c r="M91" s="3"/>
    </row>
    <row r="92" spans="1:13" ht="12.75">
      <c r="A92" s="62"/>
      <c r="B92" s="31"/>
      <c r="C92" s="31"/>
      <c r="D92" s="31"/>
      <c r="E92" s="28"/>
      <c r="F92" s="29"/>
      <c r="G92" s="31"/>
      <c r="H92" s="32"/>
      <c r="I92" s="31"/>
      <c r="J92" s="27"/>
      <c r="K92" s="6"/>
      <c r="L92" s="6">
        <f t="shared" si="1"/>
        <v>0</v>
      </c>
      <c r="M92" s="3"/>
    </row>
    <row r="93" spans="1:13" ht="12.75">
      <c r="A93" s="62"/>
      <c r="B93" s="31"/>
      <c r="C93" s="31"/>
      <c r="D93" s="31"/>
      <c r="E93" s="28"/>
      <c r="F93" s="29"/>
      <c r="G93" s="31"/>
      <c r="H93" s="32"/>
      <c r="I93" s="31"/>
      <c r="J93" s="27"/>
      <c r="K93" s="6"/>
      <c r="L93" s="6">
        <f t="shared" si="1"/>
        <v>0</v>
      </c>
      <c r="M93" s="3"/>
    </row>
    <row r="94" spans="1:13" ht="12.75">
      <c r="A94" s="62"/>
      <c r="B94" s="31"/>
      <c r="C94" s="31"/>
      <c r="D94" s="31"/>
      <c r="E94" s="28"/>
      <c r="F94" s="29"/>
      <c r="G94" s="31"/>
      <c r="H94" s="32"/>
      <c r="I94" s="31"/>
      <c r="J94" s="27"/>
      <c r="K94" s="6"/>
      <c r="L94" s="6">
        <f t="shared" si="1"/>
        <v>0</v>
      </c>
      <c r="M94" s="3"/>
    </row>
    <row r="95" ht="12.75">
      <c r="K95" s="26"/>
    </row>
    <row r="96" ht="12.75">
      <c r="K96" s="26"/>
    </row>
    <row r="97" spans="1:13" ht="30.75" customHeight="1">
      <c r="A97" s="65" t="s">
        <v>32</v>
      </c>
      <c r="B97" s="65"/>
      <c r="C97" s="65"/>
      <c r="D97" s="65"/>
      <c r="E97" s="30">
        <f>SUM(K20:K86)</f>
        <v>2270</v>
      </c>
      <c r="F97" s="45" t="str">
        <f>CONCATENATE('Не чіпати!!!'!A81,'Не чіпати!!!'!A80,'Не чіпати!!!'!B81,'Не чіпати!!!'!B80,'Не чіпати!!!'!C81,'Не чіпати!!!'!C80,'Не чіпати!!!'!D81,'Не чіпати!!!'!D80,'Не чіпати!!!'!E81,'Не чіпати!!!'!E80,'Не чіпати!!!'!F81,'Не чіпати!!!'!F80,'Не чіпати!!!'!G81,'Не чіпати!!!'!G80,'Не чіпати!!!'!H81,'Не чіпати!!!'!H80,'Не чіпати!!!'!I81,'Не чіпати!!!'!I80,'Не чіпати!!!'!J81,'Не чіпати!!!'!J80,'Не чіпати!!!'!K81,'Не чіпати!!!'!K80,'Не чіпати!!!'!L81,'Не чіпати!!!'!L80,'Не чіпати!!!'!M81,'Не чіпати!!!'!M80,'Не чіпати!!!'!N81,'Не чіпати!!!'!N80,'Не чіпати!!!'!O81,'Не чіпати!!!'!O80)</f>
        <v>: 2111-950;  2120-330;  2240-990.</v>
      </c>
      <c r="G97" s="45"/>
      <c r="H97" s="45"/>
      <c r="I97" s="45"/>
      <c r="J97" s="45"/>
      <c r="K97" s="45"/>
      <c r="L97" s="45"/>
      <c r="M97" s="45"/>
    </row>
    <row r="98" spans="6:13" ht="21.75" customHeight="1">
      <c r="F98" s="46"/>
      <c r="G98" s="46"/>
      <c r="H98" s="46"/>
      <c r="I98" s="46"/>
      <c r="J98" s="46"/>
      <c r="K98" s="46"/>
      <c r="L98" s="46"/>
      <c r="M98" s="46"/>
    </row>
    <row r="99" spans="1:13" ht="15.75">
      <c r="A99" s="54" t="s">
        <v>31</v>
      </c>
      <c r="B99" s="54"/>
      <c r="C99" s="54"/>
      <c r="D99" s="61" t="e">
        <f>[1]!сумапрописом(Заповнити!C2)</f>
        <v>#NAME?</v>
      </c>
      <c r="E99" s="61"/>
      <c r="F99" s="61"/>
      <c r="G99" s="61"/>
      <c r="H99" s="61"/>
      <c r="I99" s="61"/>
      <c r="J99" s="61"/>
      <c r="K99" s="61"/>
      <c r="L99" s="61"/>
      <c r="M99" s="61"/>
    </row>
    <row r="101" spans="1:13" ht="15.75" customHeight="1">
      <c r="A101" s="58" t="str">
        <f>IF(Заповнити!C12=1,"Голова РДА","Перший заступник голови РДА")</f>
        <v>Голова РДА</v>
      </c>
      <c r="B101" s="58"/>
      <c r="C101" s="58"/>
      <c r="D101" s="58"/>
      <c r="H101" s="7" t="s">
        <v>44</v>
      </c>
      <c r="K101" s="44" t="str">
        <f>IF(Заповнити!C12=1,"Збаровський П.М.","Коцегубов Ю.А.")</f>
        <v>Збаровський П.М.</v>
      </c>
      <c r="L101" s="44"/>
      <c r="M101" s="44"/>
    </row>
    <row r="102" spans="1:13" s="17" customFormat="1" ht="15.75" customHeight="1">
      <c r="A102" s="60"/>
      <c r="B102" s="60"/>
      <c r="C102" s="60"/>
      <c r="D102" s="60"/>
      <c r="H102" s="18" t="s">
        <v>34</v>
      </c>
      <c r="K102" s="43" t="s">
        <v>35</v>
      </c>
      <c r="L102" s="43"/>
      <c r="M102" s="43"/>
    </row>
    <row r="103" spans="1:13" ht="22.5" customHeight="1">
      <c r="A103" s="59" t="str">
        <f>IF(Заповнити!C14=1,"Головний бухгалтер","?????????????????????")</f>
        <v>Головний бухгалтер</v>
      </c>
      <c r="B103" s="59"/>
      <c r="C103" s="59"/>
      <c r="D103" s="59"/>
      <c r="H103" s="7" t="s">
        <v>44</v>
      </c>
      <c r="K103" s="44" t="str">
        <f>IF(Заповнити!C14=1,"Бондаренко О.В.","???????????????")</f>
        <v>Бондаренко О.В.</v>
      </c>
      <c r="L103" s="44"/>
      <c r="M103" s="44"/>
    </row>
    <row r="104" spans="1:13" s="17" customFormat="1" ht="12.75" customHeight="1">
      <c r="A104" s="19"/>
      <c r="B104" s="18"/>
      <c r="C104" s="18"/>
      <c r="H104" s="18" t="s">
        <v>34</v>
      </c>
      <c r="K104" s="43" t="s">
        <v>35</v>
      </c>
      <c r="L104" s="43"/>
      <c r="M104" s="43"/>
    </row>
    <row r="105" ht="12.75">
      <c r="A105" s="7" t="s">
        <v>45</v>
      </c>
    </row>
  </sheetData>
  <sheetProtection/>
  <mergeCells count="44">
    <mergeCell ref="F50:F54"/>
    <mergeCell ref="E65:E67"/>
    <mergeCell ref="F65:F69"/>
    <mergeCell ref="A97:D97"/>
    <mergeCell ref="E50:E51"/>
    <mergeCell ref="E80:E82"/>
    <mergeCell ref="F80:F84"/>
    <mergeCell ref="E20:E21"/>
    <mergeCell ref="F20:F24"/>
    <mergeCell ref="E35:E37"/>
    <mergeCell ref="F35:F39"/>
    <mergeCell ref="A101:D101"/>
    <mergeCell ref="A103:D103"/>
    <mergeCell ref="A102:D102"/>
    <mergeCell ref="A35:A49"/>
    <mergeCell ref="A50:A64"/>
    <mergeCell ref="A99:C99"/>
    <mergeCell ref="D99:M99"/>
    <mergeCell ref="A65:A79"/>
    <mergeCell ref="A80:A94"/>
    <mergeCell ref="K103:M103"/>
    <mergeCell ref="A17:A18"/>
    <mergeCell ref="B17:B18"/>
    <mergeCell ref="C17:C18"/>
    <mergeCell ref="A20:A34"/>
    <mergeCell ref="E17:E18"/>
    <mergeCell ref="D17:D18"/>
    <mergeCell ref="F17:H17"/>
    <mergeCell ref="H3:M3"/>
    <mergeCell ref="H4:M4"/>
    <mergeCell ref="A6:E6"/>
    <mergeCell ref="A7:E7"/>
    <mergeCell ref="A8:H8"/>
    <mergeCell ref="A10:M10"/>
    <mergeCell ref="A11:M11"/>
    <mergeCell ref="I17:I18"/>
    <mergeCell ref="J17:J18"/>
    <mergeCell ref="K17:K18"/>
    <mergeCell ref="L17:M17"/>
    <mergeCell ref="K102:M102"/>
    <mergeCell ref="K104:M104"/>
    <mergeCell ref="K101:M101"/>
    <mergeCell ref="F97:M97"/>
    <mergeCell ref="F98:M98"/>
  </mergeCells>
  <conditionalFormatting sqref="K20:K94">
    <cfRule type="cellIs" priority="1" dxfId="0" operator="equal" stopIfTrue="1">
      <formula>0</formula>
    </cfRule>
  </conditionalFormatting>
  <printOptions/>
  <pageMargins left="0.75" right="0.75" top="0.52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1">
      <pane xSplit="8" ySplit="16" topLeftCell="I7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M82" sqref="M82"/>
    </sheetView>
  </sheetViews>
  <sheetFormatPr defaultColWidth="9.140625" defaultRowHeight="12.75"/>
  <sheetData>
    <row r="1" spans="1:23" ht="12.75">
      <c r="A1">
        <v>2111</v>
      </c>
      <c r="B1">
        <v>2120</v>
      </c>
      <c r="C1">
        <v>2210</v>
      </c>
      <c r="D1">
        <v>2220</v>
      </c>
      <c r="E1">
        <v>2230</v>
      </c>
      <c r="F1">
        <v>2240</v>
      </c>
      <c r="G1">
        <v>2250</v>
      </c>
      <c r="H1">
        <v>2272</v>
      </c>
      <c r="I1">
        <v>2273</v>
      </c>
      <c r="J1">
        <v>2275</v>
      </c>
      <c r="K1">
        <v>2281</v>
      </c>
      <c r="L1">
        <v>2282</v>
      </c>
      <c r="M1">
        <v>2800</v>
      </c>
      <c r="P1" s="66" t="s">
        <v>48</v>
      </c>
      <c r="Q1" s="66"/>
      <c r="R1" s="66"/>
      <c r="S1" s="66"/>
      <c r="T1" s="66"/>
      <c r="U1" s="66"/>
      <c r="V1" s="66"/>
      <c r="W1" s="66"/>
    </row>
    <row r="3" spans="1:23" ht="12.75">
      <c r="A3">
        <f>IF(Розподіл!J20=2111,Розподіл!K20,0)</f>
        <v>950</v>
      </c>
      <c r="B3">
        <f>IF(Розподіл!J20=2120,Розподіл!K20,0)</f>
        <v>0</v>
      </c>
      <c r="C3">
        <f>IF(Розподіл!J20=2210,Розподіл!K20,0)</f>
        <v>0</v>
      </c>
      <c r="D3">
        <f>IF(Розподіл!J20=2220,Розподіл!K20,0)</f>
        <v>0</v>
      </c>
      <c r="E3">
        <f>IF(Розподіл!J20=2230,Розподіл!K20,0)</f>
        <v>0</v>
      </c>
      <c r="F3">
        <f>IF(Розподіл!J20=2240,Розподіл!K20,0)</f>
        <v>0</v>
      </c>
      <c r="G3">
        <f>IF(Розподіл!J20=2250,Розподіл!K20,0)</f>
        <v>0</v>
      </c>
      <c r="H3">
        <f>IF(Розподіл!J20=2272,Розподіл!K20,0)</f>
        <v>0</v>
      </c>
      <c r="I3">
        <f>IF(Розподіл!J20=2273,Розподіл!K20,0)</f>
        <v>0</v>
      </c>
      <c r="J3">
        <f>IF(Розподіл!J20=2275,Розподіл!K20,0)</f>
        <v>0</v>
      </c>
      <c r="K3">
        <f>IF(Розподіл!J20=2281,Розподіл!K20,0)</f>
        <v>0</v>
      </c>
      <c r="L3">
        <f>IF(Розподіл!J20=2282,Розподіл!K20,0)</f>
        <v>0</v>
      </c>
      <c r="M3">
        <f>IF(Розподіл!J20=2800,Розподіл!K20,0)</f>
        <v>0</v>
      </c>
      <c r="N3">
        <f>IF(Розподіл!J20=2281,Розподіл!K20,0)</f>
        <v>0</v>
      </c>
      <c r="O3">
        <f>IF(Розподіл!J20=2282,Розподіл!K20,0)</f>
        <v>0</v>
      </c>
      <c r="P3">
        <f>IF(Розподіл!J20=2410,Розподіл!K20,0)</f>
        <v>0</v>
      </c>
      <c r="Q3">
        <f>IF(Розподіл!J20=2420,Розподіл!K20,0)</f>
        <v>0</v>
      </c>
      <c r="R3">
        <f>IF(Розподіл!J20=2610,Розподіл!K20,0)</f>
        <v>0</v>
      </c>
      <c r="S3">
        <f>IF(Розподіл!J20=2620,Розподіл!K20,0)</f>
        <v>0</v>
      </c>
      <c r="T3">
        <f>IF(Розподіл!J20=2630,Розподіл!K20,0)</f>
        <v>0</v>
      </c>
      <c r="U3">
        <f>IF(Розподіл!J20=2710,Розподіл!K20,0)</f>
        <v>0</v>
      </c>
      <c r="V3">
        <f>IF(Розподіл!J20=2720,Розподіл!K20,0)</f>
        <v>0</v>
      </c>
      <c r="W3">
        <f>IF(Розподіл!J20=2730,Розподіл!K20,0)</f>
        <v>0</v>
      </c>
    </row>
    <row r="4" spans="1:23" ht="12.75">
      <c r="A4">
        <f>IF(Розподіл!J21=2111,Розподіл!K21,0)</f>
        <v>0</v>
      </c>
      <c r="B4">
        <f>IF(Розподіл!J21=2120,Розподіл!K21,0)</f>
        <v>330</v>
      </c>
      <c r="C4">
        <f>IF(Розподіл!J21=2210,Розподіл!K21,0)</f>
        <v>0</v>
      </c>
      <c r="D4">
        <f>IF(Розподіл!J21=2220,Розподіл!K21,0)</f>
        <v>0</v>
      </c>
      <c r="E4">
        <f>IF(Розподіл!J21=2230,Розподіл!K21,0)</f>
        <v>0</v>
      </c>
      <c r="F4">
        <f>IF(Розподіл!J21=2240,Розподіл!K21,0)</f>
        <v>0</v>
      </c>
      <c r="G4">
        <f>IF(Розподіл!J21=2250,Розподіл!K21,0)</f>
        <v>0</v>
      </c>
      <c r="H4">
        <f>IF(Розподіл!J21=2272,Розподіл!K21,0)</f>
        <v>0</v>
      </c>
      <c r="I4">
        <f>IF(Розподіл!J21=2273,Розподіл!K21,0)</f>
        <v>0</v>
      </c>
      <c r="J4">
        <f>IF(Розподіл!J21=2275,Розподіл!K21,0)</f>
        <v>0</v>
      </c>
      <c r="K4">
        <f>IF(Розподіл!J21=2281,Розподіл!K21,0)</f>
        <v>0</v>
      </c>
      <c r="L4">
        <f>IF(Розподіл!J21=2282,Розподіл!K21,0)</f>
        <v>0</v>
      </c>
      <c r="M4">
        <f>IF(Розподіл!J21=2800,Розподіл!K21,0)</f>
        <v>0</v>
      </c>
      <c r="N4">
        <f>IF(Розподіл!J21=2281,Розподіл!K21,0)</f>
        <v>0</v>
      </c>
      <c r="O4">
        <f>IF(Розподіл!J21=2282,Розподіл!K21,0)</f>
        <v>0</v>
      </c>
      <c r="P4">
        <f>IF(Розподіл!J21=2410,Розподіл!K21,0)</f>
        <v>0</v>
      </c>
      <c r="Q4">
        <f>IF(Розподіл!J21=2420,Розподіл!K21,0)</f>
        <v>0</v>
      </c>
      <c r="R4">
        <f>IF(Розподіл!J21=2610,Розподіл!K21,0)</f>
        <v>0</v>
      </c>
      <c r="S4">
        <f>IF(Розподіл!J21=2620,Розподіл!K21,0)</f>
        <v>0</v>
      </c>
      <c r="T4">
        <f>IF(Розподіл!J21=2630,Розподіл!K21,0)</f>
        <v>0</v>
      </c>
      <c r="U4">
        <f>IF(Розподіл!J21=2710,Розподіл!K21,0)</f>
        <v>0</v>
      </c>
      <c r="V4">
        <f>IF(Розподіл!J21=2720,Розподіл!K21,0)</f>
        <v>0</v>
      </c>
      <c r="W4">
        <f>IF(Розподіл!J21=2730,Розподіл!K21,0)</f>
        <v>0</v>
      </c>
    </row>
    <row r="5" spans="1:23" ht="12.75">
      <c r="A5">
        <f>IF(Розподіл!J22=2111,Розподіл!K22,0)</f>
        <v>0</v>
      </c>
      <c r="B5">
        <f>IF(Розподіл!J22=2120,Розподіл!K22,0)</f>
        <v>0</v>
      </c>
      <c r="C5">
        <f>IF(Розподіл!J22=2210,Розподіл!K22,0)</f>
        <v>0</v>
      </c>
      <c r="D5">
        <f>IF(Розподіл!J22=2220,Розподіл!K22,0)</f>
        <v>0</v>
      </c>
      <c r="E5">
        <f>IF(Розподіл!J22=2230,Розподіл!K22,0)</f>
        <v>0</v>
      </c>
      <c r="F5">
        <f>IF(Розподіл!J22=2240,Розподіл!K22,0)</f>
        <v>630</v>
      </c>
      <c r="G5">
        <f>IF(Розподіл!J22=2250,Розподіл!K22,0)</f>
        <v>0</v>
      </c>
      <c r="H5">
        <f>IF(Розподіл!J22=2272,Розподіл!K22,0)</f>
        <v>0</v>
      </c>
      <c r="I5">
        <f>IF(Розподіл!J22=2273,Розподіл!K22,0)</f>
        <v>0</v>
      </c>
      <c r="J5">
        <f>IF(Розподіл!J22=2275,Розподіл!K22,0)</f>
        <v>0</v>
      </c>
      <c r="K5">
        <f>IF(Розподіл!J22=2281,Розподіл!K22,0)</f>
        <v>0</v>
      </c>
      <c r="L5">
        <f>IF(Розподіл!J22=2282,Розподіл!K22,0)</f>
        <v>0</v>
      </c>
      <c r="M5">
        <f>IF(Розподіл!J22=2800,Розподіл!K22,0)</f>
        <v>0</v>
      </c>
      <c r="N5">
        <f>IF(Розподіл!J22=2281,Розподіл!K22,0)</f>
        <v>0</v>
      </c>
      <c r="O5">
        <f>IF(Розподіл!J22=2282,Розподіл!K22,0)</f>
        <v>0</v>
      </c>
      <c r="P5">
        <f>IF(Розподіл!J22=2410,Розподіл!K22,0)</f>
        <v>0</v>
      </c>
      <c r="Q5">
        <f>IF(Розподіл!J22=2420,Розподіл!K22,0)</f>
        <v>0</v>
      </c>
      <c r="R5">
        <f>IF(Розподіл!J22=2610,Розподіл!K22,0)</f>
        <v>0</v>
      </c>
      <c r="S5">
        <f>IF(Розподіл!J22=2620,Розподіл!K22,0)</f>
        <v>0</v>
      </c>
      <c r="T5">
        <f>IF(Розподіл!J22=2630,Розподіл!K22,0)</f>
        <v>0</v>
      </c>
      <c r="U5">
        <f>IF(Розподіл!J22=2710,Розподіл!K22,0)</f>
        <v>0</v>
      </c>
      <c r="V5">
        <f>IF(Розподіл!J22=2720,Розподіл!K22,0)</f>
        <v>0</v>
      </c>
      <c r="W5">
        <f>IF(Розподіл!J22=2730,Розподіл!K22,0)</f>
        <v>0</v>
      </c>
    </row>
    <row r="6" spans="1:23" ht="12.75">
      <c r="A6">
        <f>IF(Розподіл!J23=2111,Розподіл!K23,0)</f>
        <v>0</v>
      </c>
      <c r="B6">
        <f>IF(Розподіл!J23=2120,Розподіл!K23,0)</f>
        <v>0</v>
      </c>
      <c r="C6">
        <f>IF(Розподіл!J23=2210,Розподіл!K23,0)</f>
        <v>0</v>
      </c>
      <c r="D6">
        <f>IF(Розподіл!J23=2220,Розподіл!K23,0)</f>
        <v>0</v>
      </c>
      <c r="E6">
        <f>IF(Розподіл!J23=2230,Розподіл!K23,0)</f>
        <v>0</v>
      </c>
      <c r="F6">
        <f>IF(Розподіл!J23=2240,Розподіл!K23,0)</f>
        <v>0</v>
      </c>
      <c r="G6">
        <f>IF(Розподіл!J23=2250,Розподіл!K23,0)</f>
        <v>0</v>
      </c>
      <c r="H6">
        <f>IF(Розподіл!J23=2272,Розподіл!K23,0)</f>
        <v>0</v>
      </c>
      <c r="I6">
        <f>IF(Розподіл!J23=2273,Розподіл!K23,0)</f>
        <v>0</v>
      </c>
      <c r="J6">
        <f>IF(Розподіл!J23=2275,Розподіл!K23,0)</f>
        <v>0</v>
      </c>
      <c r="K6">
        <f>IF(Розподіл!J23=2281,Розподіл!K23,0)</f>
        <v>0</v>
      </c>
      <c r="L6">
        <f>IF(Розподіл!J23=2282,Розподіл!K23,0)</f>
        <v>0</v>
      </c>
      <c r="M6">
        <f>IF(Розподіл!J23=2800,Розподіл!K23,0)</f>
        <v>0</v>
      </c>
      <c r="N6">
        <f>IF(Розподіл!J23=2281,Розподіл!K23,0)</f>
        <v>0</v>
      </c>
      <c r="O6">
        <f>IF(Розподіл!J23=2282,Розподіл!K23,0)</f>
        <v>0</v>
      </c>
      <c r="P6">
        <f>IF(Розподіл!J23=2410,Розподіл!K23,0)</f>
        <v>0</v>
      </c>
      <c r="Q6">
        <f>IF(Розподіл!J23=2420,Розподіл!K23,0)</f>
        <v>0</v>
      </c>
      <c r="R6">
        <f>IF(Розподіл!J23=2610,Розподіл!K23,0)</f>
        <v>0</v>
      </c>
      <c r="S6">
        <f>IF(Розподіл!J23=2620,Розподіл!K23,0)</f>
        <v>0</v>
      </c>
      <c r="T6">
        <f>IF(Розподіл!J23=2630,Розподіл!K23,0)</f>
        <v>0</v>
      </c>
      <c r="U6">
        <f>IF(Розподіл!J23=2710,Розподіл!K23,0)</f>
        <v>0</v>
      </c>
      <c r="V6">
        <f>IF(Розподіл!J23=2720,Розподіл!K23,0)</f>
        <v>0</v>
      </c>
      <c r="W6">
        <f>IF(Розподіл!J23=2730,Розподіл!K23,0)</f>
        <v>0</v>
      </c>
    </row>
    <row r="7" spans="1:23" ht="12.75">
      <c r="A7">
        <f>IF(Розподіл!J24=2111,Розподіл!K24,0)</f>
        <v>0</v>
      </c>
      <c r="B7">
        <f>IF(Розподіл!J24=2120,Розподіл!K24,0)</f>
        <v>0</v>
      </c>
      <c r="C7">
        <f>IF(Розподіл!J24=2210,Розподіл!K24,0)</f>
        <v>0</v>
      </c>
      <c r="D7">
        <f>IF(Розподіл!J24=2220,Розподіл!K24,0)</f>
        <v>0</v>
      </c>
      <c r="E7">
        <f>IF(Розподіл!J24=2230,Розподіл!K24,0)</f>
        <v>0</v>
      </c>
      <c r="F7">
        <f>IF(Розподіл!J24=2240,Розподіл!K24,0)</f>
        <v>0</v>
      </c>
      <c r="G7">
        <f>IF(Розподіл!J24=2250,Розподіл!K24,0)</f>
        <v>0</v>
      </c>
      <c r="H7">
        <f>IF(Розподіл!J24=2272,Розподіл!K24,0)</f>
        <v>0</v>
      </c>
      <c r="I7">
        <f>IF(Розподіл!J24=2273,Розподіл!K24,0)</f>
        <v>0</v>
      </c>
      <c r="J7">
        <f>IF(Розподіл!J24=2275,Розподіл!K24,0)</f>
        <v>0</v>
      </c>
      <c r="K7">
        <f>IF(Розподіл!J24=2281,Розподіл!K24,0)</f>
        <v>0</v>
      </c>
      <c r="L7">
        <f>IF(Розподіл!J24=2282,Розподіл!K24,0)</f>
        <v>0</v>
      </c>
      <c r="M7">
        <f>IF(Розподіл!J24=2800,Розподіл!K24,0)</f>
        <v>0</v>
      </c>
      <c r="N7">
        <f>IF(Розподіл!J24=2281,Розподіл!K24,0)</f>
        <v>0</v>
      </c>
      <c r="O7">
        <f>IF(Розподіл!J24=2282,Розподіл!K24,0)</f>
        <v>0</v>
      </c>
      <c r="P7">
        <f>IF(Розподіл!J24=2410,Розподіл!K24,0)</f>
        <v>0</v>
      </c>
      <c r="Q7">
        <f>IF(Розподіл!J24=2420,Розподіл!K24,0)</f>
        <v>0</v>
      </c>
      <c r="R7">
        <f>IF(Розподіл!J24=2610,Розподіл!K24,0)</f>
        <v>0</v>
      </c>
      <c r="S7">
        <f>IF(Розподіл!J24=2620,Розподіл!K24,0)</f>
        <v>0</v>
      </c>
      <c r="T7">
        <f>IF(Розподіл!J24=2630,Розподіл!K24,0)</f>
        <v>0</v>
      </c>
      <c r="U7">
        <f>IF(Розподіл!J24=2710,Розподіл!K24,0)</f>
        <v>0</v>
      </c>
      <c r="V7">
        <f>IF(Розподіл!J24=2720,Розподіл!K24,0)</f>
        <v>0</v>
      </c>
      <c r="W7">
        <f>IF(Розподіл!J24=2730,Розподіл!K24,0)</f>
        <v>0</v>
      </c>
    </row>
    <row r="8" spans="1:23" ht="12.75">
      <c r="A8">
        <f>IF(Розподіл!J25=2111,Розподіл!K25,0)</f>
        <v>0</v>
      </c>
      <c r="B8">
        <f>IF(Розподіл!J25=2120,Розподіл!K25,0)</f>
        <v>0</v>
      </c>
      <c r="C8">
        <f>IF(Розподіл!J25=2210,Розподіл!K25,0)</f>
        <v>0</v>
      </c>
      <c r="D8">
        <f>IF(Розподіл!J25=2220,Розподіл!K25,0)</f>
        <v>0</v>
      </c>
      <c r="E8">
        <f>IF(Розподіл!J25=2230,Розподіл!K25,0)</f>
        <v>0</v>
      </c>
      <c r="F8">
        <f>IF(Розподіл!J25=2240,Розподіл!K25,0)</f>
        <v>0</v>
      </c>
      <c r="G8">
        <f>IF(Розподіл!J25=2250,Розподіл!K25,0)</f>
        <v>0</v>
      </c>
      <c r="H8">
        <f>IF(Розподіл!J25=2272,Розподіл!K25,0)</f>
        <v>0</v>
      </c>
      <c r="I8">
        <f>IF(Розподіл!J25=2273,Розподіл!K25,0)</f>
        <v>0</v>
      </c>
      <c r="J8">
        <f>IF(Розподіл!J25=2275,Розподіл!K25,0)</f>
        <v>0</v>
      </c>
      <c r="K8">
        <f>IF(Розподіл!J25=2281,Розподіл!K25,0)</f>
        <v>0</v>
      </c>
      <c r="L8">
        <f>IF(Розподіл!J25=2282,Розподіл!K25,0)</f>
        <v>0</v>
      </c>
      <c r="M8">
        <f>IF(Розподіл!J25=2800,Розподіл!K25,0)</f>
        <v>0</v>
      </c>
      <c r="N8">
        <f>IF(Розподіл!J25=2281,Розподіл!K25,0)</f>
        <v>0</v>
      </c>
      <c r="O8">
        <f>IF(Розподіл!J25=2282,Розподіл!K25,0)</f>
        <v>0</v>
      </c>
      <c r="P8">
        <f>IF(Розподіл!J25=2410,Розподіл!K25,0)</f>
        <v>0</v>
      </c>
      <c r="Q8">
        <f>IF(Розподіл!J25=2420,Розподіл!K25,0)</f>
        <v>0</v>
      </c>
      <c r="R8">
        <f>IF(Розподіл!J25=2610,Розподіл!K25,0)</f>
        <v>0</v>
      </c>
      <c r="S8">
        <f>IF(Розподіл!J25=2620,Розподіл!K25,0)</f>
        <v>0</v>
      </c>
      <c r="T8">
        <f>IF(Розподіл!J25=2630,Розподіл!K25,0)</f>
        <v>0</v>
      </c>
      <c r="U8">
        <f>IF(Розподіл!J25=2710,Розподіл!K25,0)</f>
        <v>0</v>
      </c>
      <c r="V8">
        <f>IF(Розподіл!J25=2720,Розподіл!K25,0)</f>
        <v>0</v>
      </c>
      <c r="W8">
        <f>IF(Розподіл!J25=2730,Розподіл!K25,0)</f>
        <v>0</v>
      </c>
    </row>
    <row r="9" spans="1:23" ht="12.75">
      <c r="A9">
        <f>IF(Розподіл!J26=2111,Розподіл!K26,0)</f>
        <v>0</v>
      </c>
      <c r="B9">
        <f>IF(Розподіл!J26=2120,Розподіл!K26,0)</f>
        <v>0</v>
      </c>
      <c r="C9">
        <f>IF(Розподіл!J26=2210,Розподіл!K26,0)</f>
        <v>0</v>
      </c>
      <c r="D9">
        <f>IF(Розподіл!J26=2220,Розподіл!K26,0)</f>
        <v>0</v>
      </c>
      <c r="E9">
        <f>IF(Розподіл!J26=2230,Розподіл!K26,0)</f>
        <v>0</v>
      </c>
      <c r="F9">
        <f>IF(Розподіл!J26=2240,Розподіл!K26,0)</f>
        <v>0</v>
      </c>
      <c r="G9">
        <f>IF(Розподіл!J26=2250,Розподіл!K26,0)</f>
        <v>0</v>
      </c>
      <c r="H9">
        <f>IF(Розподіл!J26=2272,Розподіл!K26,0)</f>
        <v>0</v>
      </c>
      <c r="I9">
        <f>IF(Розподіл!J26=2273,Розподіл!K26,0)</f>
        <v>0</v>
      </c>
      <c r="J9">
        <f>IF(Розподіл!J26=2275,Розподіл!K26,0)</f>
        <v>0</v>
      </c>
      <c r="K9">
        <f>IF(Розподіл!J26=2281,Розподіл!K26,0)</f>
        <v>0</v>
      </c>
      <c r="L9">
        <f>IF(Розподіл!J26=2282,Розподіл!K26,0)</f>
        <v>0</v>
      </c>
      <c r="M9">
        <f>IF(Розподіл!J26=2800,Розподіл!K26,0)</f>
        <v>0</v>
      </c>
      <c r="N9">
        <f>IF(Розподіл!J26=2281,Розподіл!K26,0)</f>
        <v>0</v>
      </c>
      <c r="O9">
        <f>IF(Розподіл!J26=2282,Розподіл!K26,0)</f>
        <v>0</v>
      </c>
      <c r="P9">
        <f>IF(Розподіл!J26=2410,Розподіл!K26,0)</f>
        <v>0</v>
      </c>
      <c r="Q9">
        <f>IF(Розподіл!J26=2420,Розподіл!K26,0)</f>
        <v>0</v>
      </c>
      <c r="R9">
        <f>IF(Розподіл!J26=2610,Розподіл!K26,0)</f>
        <v>0</v>
      </c>
      <c r="S9">
        <f>IF(Розподіл!J26=2620,Розподіл!K26,0)</f>
        <v>0</v>
      </c>
      <c r="T9">
        <f>IF(Розподіл!J26=2630,Розподіл!K26,0)</f>
        <v>0</v>
      </c>
      <c r="U9">
        <f>IF(Розподіл!J26=2710,Розподіл!K26,0)</f>
        <v>0</v>
      </c>
      <c r="V9">
        <f>IF(Розподіл!J26=2720,Розподіл!K26,0)</f>
        <v>0</v>
      </c>
      <c r="W9">
        <f>IF(Розподіл!J26=2730,Розподіл!K26,0)</f>
        <v>0</v>
      </c>
    </row>
    <row r="10" spans="1:23" ht="12.75">
      <c r="A10">
        <f>IF(Розподіл!J27=2111,Розподіл!K27,0)</f>
        <v>0</v>
      </c>
      <c r="B10">
        <f>IF(Розподіл!J27=2120,Розподіл!K27,0)</f>
        <v>0</v>
      </c>
      <c r="C10">
        <f>IF(Розподіл!J27=2210,Розподіл!K27,0)</f>
        <v>0</v>
      </c>
      <c r="D10">
        <f>IF(Розподіл!J27=2220,Розподіл!K27,0)</f>
        <v>0</v>
      </c>
      <c r="E10">
        <f>IF(Розподіл!J27=2230,Розподіл!K27,0)</f>
        <v>0</v>
      </c>
      <c r="F10">
        <f>IF(Розподіл!J27=2240,Розподіл!K27,0)</f>
        <v>0</v>
      </c>
      <c r="G10">
        <f>IF(Розподіл!J27=2250,Розподіл!K27,0)</f>
        <v>0</v>
      </c>
      <c r="H10">
        <f>IF(Розподіл!J27=2272,Розподіл!K27,0)</f>
        <v>0</v>
      </c>
      <c r="I10">
        <f>IF(Розподіл!J27=2273,Розподіл!K27,0)</f>
        <v>0</v>
      </c>
      <c r="J10">
        <f>IF(Розподіл!J27=2275,Розподіл!K27,0)</f>
        <v>0</v>
      </c>
      <c r="K10">
        <f>IF(Розподіл!J27=2281,Розподіл!K27,0)</f>
        <v>0</v>
      </c>
      <c r="L10">
        <f>IF(Розподіл!J27=2282,Розподіл!K27,0)</f>
        <v>0</v>
      </c>
      <c r="M10">
        <f>IF(Розподіл!J27=2800,Розподіл!K27,0)</f>
        <v>0</v>
      </c>
      <c r="N10">
        <f>IF(Розподіл!J27=2281,Розподіл!K27,0)</f>
        <v>0</v>
      </c>
      <c r="O10">
        <f>IF(Розподіл!J27=2282,Розподіл!K27,0)</f>
        <v>0</v>
      </c>
      <c r="P10">
        <f>IF(Розподіл!J27=2410,Розподіл!K27,0)</f>
        <v>0</v>
      </c>
      <c r="Q10">
        <f>IF(Розподіл!J27=2420,Розподіл!K27,0)</f>
        <v>0</v>
      </c>
      <c r="R10">
        <f>IF(Розподіл!J27=2610,Розподіл!K27,0)</f>
        <v>0</v>
      </c>
      <c r="S10">
        <f>IF(Розподіл!J27=2620,Розподіл!K27,0)</f>
        <v>0</v>
      </c>
      <c r="T10">
        <f>IF(Розподіл!J27=2630,Розподіл!K27,0)</f>
        <v>0</v>
      </c>
      <c r="U10">
        <f>IF(Розподіл!J27=2710,Розподіл!K27,0)</f>
        <v>0</v>
      </c>
      <c r="V10">
        <f>IF(Розподіл!J27=2720,Розподіл!K27,0)</f>
        <v>0</v>
      </c>
      <c r="W10">
        <f>IF(Розподіл!J27=2730,Розподіл!K27,0)</f>
        <v>0</v>
      </c>
    </row>
    <row r="11" spans="1:23" ht="12.75">
      <c r="A11">
        <f>IF(Розподіл!J28=2111,Розподіл!K28,0)</f>
        <v>0</v>
      </c>
      <c r="B11">
        <f>IF(Розподіл!J28=2120,Розподіл!K28,0)</f>
        <v>0</v>
      </c>
      <c r="C11">
        <f>IF(Розподіл!J28=2210,Розподіл!K28,0)</f>
        <v>0</v>
      </c>
      <c r="D11">
        <f>IF(Розподіл!J28=2220,Розподіл!K28,0)</f>
        <v>0</v>
      </c>
      <c r="E11">
        <f>IF(Розподіл!J28=2230,Розподіл!K28,0)</f>
        <v>0</v>
      </c>
      <c r="F11">
        <f>IF(Розподіл!J28=2240,Розподіл!K28,0)</f>
        <v>0</v>
      </c>
      <c r="G11">
        <f>IF(Розподіл!J28=2250,Розподіл!K28,0)</f>
        <v>0</v>
      </c>
      <c r="H11">
        <f>IF(Розподіл!J28=2272,Розподіл!K28,0)</f>
        <v>0</v>
      </c>
      <c r="I11">
        <f>IF(Розподіл!J28=2273,Розподіл!K28,0)</f>
        <v>0</v>
      </c>
      <c r="J11">
        <f>IF(Розподіл!J28=2275,Розподіл!K28,0)</f>
        <v>0</v>
      </c>
      <c r="K11">
        <f>IF(Розподіл!J28=2281,Розподіл!K28,0)</f>
        <v>0</v>
      </c>
      <c r="L11">
        <f>IF(Розподіл!J28=2282,Розподіл!K28,0)</f>
        <v>0</v>
      </c>
      <c r="M11">
        <f>IF(Розподіл!J28=2800,Розподіл!K28,0)</f>
        <v>0</v>
      </c>
      <c r="N11">
        <f>IF(Розподіл!J28=2281,Розподіл!K28,0)</f>
        <v>0</v>
      </c>
      <c r="O11">
        <f>IF(Розподіл!J28=2282,Розподіл!K28,0)</f>
        <v>0</v>
      </c>
      <c r="P11">
        <f>IF(Розподіл!J28=2410,Розподіл!K28,0)</f>
        <v>0</v>
      </c>
      <c r="Q11">
        <f>IF(Розподіл!J28=2420,Розподіл!K28,0)</f>
        <v>0</v>
      </c>
      <c r="R11">
        <f>IF(Розподіл!J28=2610,Розподіл!K28,0)</f>
        <v>0</v>
      </c>
      <c r="S11">
        <f>IF(Розподіл!J28=2620,Розподіл!K28,0)</f>
        <v>0</v>
      </c>
      <c r="T11">
        <f>IF(Розподіл!J28=2630,Розподіл!K28,0)</f>
        <v>0</v>
      </c>
      <c r="U11">
        <f>IF(Розподіл!J28=2710,Розподіл!K28,0)</f>
        <v>0</v>
      </c>
      <c r="V11">
        <f>IF(Розподіл!J28=2720,Розподіл!K28,0)</f>
        <v>0</v>
      </c>
      <c r="W11">
        <f>IF(Розподіл!J28=2730,Розподіл!K28,0)</f>
        <v>0</v>
      </c>
    </row>
    <row r="12" spans="1:23" ht="12.75">
      <c r="A12">
        <f>IF(Розподіл!J29=2111,Розподіл!K29,0)</f>
        <v>0</v>
      </c>
      <c r="B12">
        <f>IF(Розподіл!J29=2120,Розподіл!K29,0)</f>
        <v>0</v>
      </c>
      <c r="C12">
        <f>IF(Розподіл!J29=2210,Розподіл!K29,0)</f>
        <v>0</v>
      </c>
      <c r="D12">
        <f>IF(Розподіл!J29=2220,Розподіл!K29,0)</f>
        <v>0</v>
      </c>
      <c r="E12">
        <f>IF(Розподіл!J29=2230,Розподіл!K29,0)</f>
        <v>0</v>
      </c>
      <c r="F12">
        <f>IF(Розподіл!J29=2240,Розподіл!K29,0)</f>
        <v>0</v>
      </c>
      <c r="G12">
        <f>IF(Розподіл!J29=2250,Розподіл!K29,0)</f>
        <v>0</v>
      </c>
      <c r="H12">
        <f>IF(Розподіл!J29=2272,Розподіл!K29,0)</f>
        <v>0</v>
      </c>
      <c r="I12">
        <f>IF(Розподіл!J29=2273,Розподіл!K29,0)</f>
        <v>0</v>
      </c>
      <c r="J12">
        <f>IF(Розподіл!J29=2275,Розподіл!K29,0)</f>
        <v>0</v>
      </c>
      <c r="K12">
        <f>IF(Розподіл!J29=2281,Розподіл!K29,0)</f>
        <v>0</v>
      </c>
      <c r="L12">
        <f>IF(Розподіл!J29=2282,Розподіл!K29,0)</f>
        <v>0</v>
      </c>
      <c r="M12">
        <f>IF(Розподіл!J29=2800,Розподіл!K29,0)</f>
        <v>0</v>
      </c>
      <c r="N12">
        <f>IF(Розподіл!J29=2281,Розподіл!K29,0)</f>
        <v>0</v>
      </c>
      <c r="O12">
        <f>IF(Розподіл!J29=2282,Розподіл!K29,0)</f>
        <v>0</v>
      </c>
      <c r="P12">
        <f>IF(Розподіл!J29=2410,Розподіл!K29,0)</f>
        <v>0</v>
      </c>
      <c r="Q12">
        <f>IF(Розподіл!J29=2420,Розподіл!K29,0)</f>
        <v>0</v>
      </c>
      <c r="R12">
        <f>IF(Розподіл!J29=2610,Розподіл!K29,0)</f>
        <v>0</v>
      </c>
      <c r="S12">
        <f>IF(Розподіл!J29=2620,Розподіл!K29,0)</f>
        <v>0</v>
      </c>
      <c r="T12">
        <f>IF(Розподіл!J29=2630,Розподіл!K29,0)</f>
        <v>0</v>
      </c>
      <c r="U12">
        <f>IF(Розподіл!J29=2710,Розподіл!K29,0)</f>
        <v>0</v>
      </c>
      <c r="V12">
        <f>IF(Розподіл!J29=2720,Розподіл!K29,0)</f>
        <v>0</v>
      </c>
      <c r="W12">
        <f>IF(Розподіл!J29=2730,Розподіл!K29,0)</f>
        <v>0</v>
      </c>
    </row>
    <row r="13" spans="1:23" ht="12.75">
      <c r="A13">
        <f>IF(Розподіл!J30=2111,Розподіл!K30,0)</f>
        <v>0</v>
      </c>
      <c r="B13">
        <f>IF(Розподіл!J30=2120,Розподіл!K30,0)</f>
        <v>0</v>
      </c>
      <c r="C13">
        <f>IF(Розподіл!J30=2210,Розподіл!K30,0)</f>
        <v>0</v>
      </c>
      <c r="D13">
        <f>IF(Розподіл!J30=2220,Розподіл!K30,0)</f>
        <v>0</v>
      </c>
      <c r="E13">
        <f>IF(Розподіл!J30=2230,Розподіл!K30,0)</f>
        <v>0</v>
      </c>
      <c r="F13">
        <f>IF(Розподіл!J30=2240,Розподіл!K30,0)</f>
        <v>0</v>
      </c>
      <c r="G13">
        <f>IF(Розподіл!J30=2250,Розподіл!K30,0)</f>
        <v>0</v>
      </c>
      <c r="H13">
        <f>IF(Розподіл!J30=2272,Розподіл!K30,0)</f>
        <v>0</v>
      </c>
      <c r="I13">
        <f>IF(Розподіл!J30=2273,Розподіл!K30,0)</f>
        <v>0</v>
      </c>
      <c r="J13">
        <f>IF(Розподіл!J30=2275,Розподіл!K30,0)</f>
        <v>0</v>
      </c>
      <c r="K13">
        <f>IF(Розподіл!J30=2281,Розподіл!K30,0)</f>
        <v>0</v>
      </c>
      <c r="L13">
        <f>IF(Розподіл!J30=2282,Розподіл!K30,0)</f>
        <v>0</v>
      </c>
      <c r="M13">
        <f>IF(Розподіл!J30=2800,Розподіл!K30,0)</f>
        <v>0</v>
      </c>
      <c r="N13">
        <f>IF(Розподіл!J30=2281,Розподіл!K30,0)</f>
        <v>0</v>
      </c>
      <c r="O13">
        <f>IF(Розподіл!J30=2282,Розподіл!K30,0)</f>
        <v>0</v>
      </c>
      <c r="P13">
        <f>IF(Розподіл!J30=2410,Розподіл!K30,0)</f>
        <v>0</v>
      </c>
      <c r="Q13">
        <f>IF(Розподіл!J30=2420,Розподіл!K30,0)</f>
        <v>0</v>
      </c>
      <c r="R13">
        <f>IF(Розподіл!J30=2610,Розподіл!K30,0)</f>
        <v>0</v>
      </c>
      <c r="S13">
        <f>IF(Розподіл!J30=2620,Розподіл!K30,0)</f>
        <v>0</v>
      </c>
      <c r="T13">
        <f>IF(Розподіл!J30=2630,Розподіл!K30,0)</f>
        <v>0</v>
      </c>
      <c r="U13">
        <f>IF(Розподіл!J30=2710,Розподіл!K30,0)</f>
        <v>0</v>
      </c>
      <c r="V13">
        <f>IF(Розподіл!J30=2720,Розподіл!K30,0)</f>
        <v>0</v>
      </c>
      <c r="W13">
        <f>IF(Розподіл!J30=2730,Розподіл!K30,0)</f>
        <v>0</v>
      </c>
    </row>
    <row r="14" spans="1:23" ht="12.75">
      <c r="A14">
        <f>IF(Розподіл!J31=2111,Розподіл!K31,0)</f>
        <v>0</v>
      </c>
      <c r="B14">
        <f>IF(Розподіл!J31=2120,Розподіл!K31,0)</f>
        <v>0</v>
      </c>
      <c r="C14">
        <f>IF(Розподіл!J31=2210,Розподіл!K31,0)</f>
        <v>0</v>
      </c>
      <c r="D14">
        <f>IF(Розподіл!J31=2220,Розподіл!K31,0)</f>
        <v>0</v>
      </c>
      <c r="E14">
        <f>IF(Розподіл!J31=2230,Розподіл!K31,0)</f>
        <v>0</v>
      </c>
      <c r="F14">
        <f>IF(Розподіл!J31=2240,Розподіл!K31,0)</f>
        <v>0</v>
      </c>
      <c r="G14">
        <f>IF(Розподіл!J31=2250,Розподіл!K31,0)</f>
        <v>0</v>
      </c>
      <c r="H14">
        <f>IF(Розподіл!J31=2272,Розподіл!K31,0)</f>
        <v>0</v>
      </c>
      <c r="I14">
        <f>IF(Розподіл!J31=2273,Розподіл!K31,0)</f>
        <v>0</v>
      </c>
      <c r="J14">
        <f>IF(Розподіл!J31=2275,Розподіл!K31,0)</f>
        <v>0</v>
      </c>
      <c r="K14">
        <f>IF(Розподіл!J31=2281,Розподіл!K31,0)</f>
        <v>0</v>
      </c>
      <c r="L14">
        <f>IF(Розподіл!J31=2282,Розподіл!K31,0)</f>
        <v>0</v>
      </c>
      <c r="M14">
        <f>IF(Розподіл!J31=2800,Розподіл!K31,0)</f>
        <v>0</v>
      </c>
      <c r="N14">
        <f>IF(Розподіл!J31=2281,Розподіл!K31,0)</f>
        <v>0</v>
      </c>
      <c r="O14">
        <f>IF(Розподіл!J31=2282,Розподіл!K31,0)</f>
        <v>0</v>
      </c>
      <c r="P14">
        <f>IF(Розподіл!J31=2410,Розподіл!K31,0)</f>
        <v>0</v>
      </c>
      <c r="Q14">
        <f>IF(Розподіл!J31=2420,Розподіл!K31,0)</f>
        <v>0</v>
      </c>
      <c r="R14">
        <f>IF(Розподіл!J31=2610,Розподіл!K31,0)</f>
        <v>0</v>
      </c>
      <c r="S14">
        <f>IF(Розподіл!J31=2620,Розподіл!K31,0)</f>
        <v>0</v>
      </c>
      <c r="T14">
        <f>IF(Розподіл!J31=2630,Розподіл!K31,0)</f>
        <v>0</v>
      </c>
      <c r="U14">
        <f>IF(Розподіл!J31=2710,Розподіл!K31,0)</f>
        <v>0</v>
      </c>
      <c r="V14">
        <f>IF(Розподіл!J31=2720,Розподіл!K31,0)</f>
        <v>0</v>
      </c>
      <c r="W14">
        <f>IF(Розподіл!J31=2730,Розподіл!K31,0)</f>
        <v>0</v>
      </c>
    </row>
    <row r="15" spans="1:23" ht="12.75">
      <c r="A15">
        <f>IF(Розподіл!J32=2111,Розподіл!K32,0)</f>
        <v>0</v>
      </c>
      <c r="B15">
        <f>IF(Розподіл!J32=2120,Розподіл!K32,0)</f>
        <v>0</v>
      </c>
      <c r="C15">
        <f>IF(Розподіл!J32=2210,Розподіл!K32,0)</f>
        <v>0</v>
      </c>
      <c r="D15">
        <f>IF(Розподіл!J32=2220,Розподіл!K32,0)</f>
        <v>0</v>
      </c>
      <c r="E15">
        <f>IF(Розподіл!J32=2230,Розподіл!K32,0)</f>
        <v>0</v>
      </c>
      <c r="F15">
        <f>IF(Розподіл!J32=2240,Розподіл!K32,0)</f>
        <v>0</v>
      </c>
      <c r="G15">
        <f>IF(Розподіл!J32=2250,Розподіл!K32,0)</f>
        <v>0</v>
      </c>
      <c r="H15">
        <f>IF(Розподіл!J32=2272,Розподіл!K32,0)</f>
        <v>0</v>
      </c>
      <c r="I15">
        <f>IF(Розподіл!J32=2273,Розподіл!K32,0)</f>
        <v>0</v>
      </c>
      <c r="J15">
        <f>IF(Розподіл!J32=2275,Розподіл!K32,0)</f>
        <v>0</v>
      </c>
      <c r="K15">
        <f>IF(Розподіл!J32=2281,Розподіл!K32,0)</f>
        <v>0</v>
      </c>
      <c r="L15">
        <f>IF(Розподіл!J32=2282,Розподіл!K32,0)</f>
        <v>0</v>
      </c>
      <c r="M15">
        <f>IF(Розподіл!J32=2800,Розподіл!K32,0)</f>
        <v>0</v>
      </c>
      <c r="N15">
        <f>IF(Розподіл!J32=2281,Розподіл!K32,0)</f>
        <v>0</v>
      </c>
      <c r="O15">
        <f>IF(Розподіл!J32=2282,Розподіл!K32,0)</f>
        <v>0</v>
      </c>
      <c r="P15">
        <f>IF(Розподіл!J32=2410,Розподіл!K32,0)</f>
        <v>0</v>
      </c>
      <c r="Q15">
        <f>IF(Розподіл!J32=2420,Розподіл!K32,0)</f>
        <v>0</v>
      </c>
      <c r="R15">
        <f>IF(Розподіл!J32=2610,Розподіл!K32,0)</f>
        <v>0</v>
      </c>
      <c r="S15">
        <f>IF(Розподіл!J32=2620,Розподіл!K32,0)</f>
        <v>0</v>
      </c>
      <c r="T15">
        <f>IF(Розподіл!J32=2630,Розподіл!K32,0)</f>
        <v>0</v>
      </c>
      <c r="U15">
        <f>IF(Розподіл!J32=2710,Розподіл!K32,0)</f>
        <v>0</v>
      </c>
      <c r="V15">
        <f>IF(Розподіл!J32=2720,Розподіл!K32,0)</f>
        <v>0</v>
      </c>
      <c r="W15">
        <f>IF(Розподіл!J32=2730,Розподіл!K32,0)</f>
        <v>0</v>
      </c>
    </row>
    <row r="16" spans="1:23" ht="12.75">
      <c r="A16">
        <f>IF(Розподіл!J33=2111,Розподіл!K33,0)</f>
        <v>0</v>
      </c>
      <c r="B16">
        <f>IF(Розподіл!J33=2120,Розподіл!K33,0)</f>
        <v>0</v>
      </c>
      <c r="C16">
        <f>IF(Розподіл!J33=2210,Розподіл!K33,0)</f>
        <v>0</v>
      </c>
      <c r="D16">
        <f>IF(Розподіл!J33=2220,Розподіл!K33,0)</f>
        <v>0</v>
      </c>
      <c r="E16">
        <f>IF(Розподіл!J33=2230,Розподіл!K33,0)</f>
        <v>0</v>
      </c>
      <c r="F16">
        <f>IF(Розподіл!J33=2240,Розподіл!K33,0)</f>
        <v>0</v>
      </c>
      <c r="G16">
        <f>IF(Розподіл!J33=2250,Розподіл!K33,0)</f>
        <v>0</v>
      </c>
      <c r="H16">
        <f>IF(Розподіл!J33=2272,Розподіл!K33,0)</f>
        <v>0</v>
      </c>
      <c r="I16">
        <f>IF(Розподіл!J33=2273,Розподіл!K33,0)</f>
        <v>0</v>
      </c>
      <c r="J16">
        <f>IF(Розподіл!J33=2275,Розподіл!K33,0)</f>
        <v>0</v>
      </c>
      <c r="K16">
        <f>IF(Розподіл!J33=2281,Розподіл!K33,0)</f>
        <v>0</v>
      </c>
      <c r="L16">
        <f>IF(Розподіл!J33=2282,Розподіл!K33,0)</f>
        <v>0</v>
      </c>
      <c r="M16">
        <f>IF(Розподіл!J33=2800,Розподіл!K33,0)</f>
        <v>0</v>
      </c>
      <c r="N16">
        <f>IF(Розподіл!J33=2281,Розподіл!K33,0)</f>
        <v>0</v>
      </c>
      <c r="O16">
        <f>IF(Розподіл!J33=2282,Розподіл!K33,0)</f>
        <v>0</v>
      </c>
      <c r="P16">
        <f>IF(Розподіл!J33=2410,Розподіл!K33,0)</f>
        <v>0</v>
      </c>
      <c r="Q16">
        <f>IF(Розподіл!J33=2420,Розподіл!K33,0)</f>
        <v>0</v>
      </c>
      <c r="R16">
        <f>IF(Розподіл!J33=2610,Розподіл!K33,0)</f>
        <v>0</v>
      </c>
      <c r="S16">
        <f>IF(Розподіл!J33=2620,Розподіл!K33,0)</f>
        <v>0</v>
      </c>
      <c r="T16">
        <f>IF(Розподіл!J33=2630,Розподіл!K33,0)</f>
        <v>0</v>
      </c>
      <c r="U16">
        <f>IF(Розподіл!J33=2710,Розподіл!K33,0)</f>
        <v>0</v>
      </c>
      <c r="V16">
        <f>IF(Розподіл!J33=2720,Розподіл!K33,0)</f>
        <v>0</v>
      </c>
      <c r="W16">
        <f>IF(Розподіл!J33=2730,Розподіл!K33,0)</f>
        <v>0</v>
      </c>
    </row>
    <row r="17" spans="1:23" ht="12.75">
      <c r="A17">
        <f>IF(Розподіл!J34=2111,Розподіл!K34,0)</f>
        <v>0</v>
      </c>
      <c r="B17">
        <f>IF(Розподіл!J34=2120,Розподіл!K34,0)</f>
        <v>0</v>
      </c>
      <c r="C17">
        <f>IF(Розподіл!J34=2210,Розподіл!K34,0)</f>
        <v>0</v>
      </c>
      <c r="D17">
        <f>IF(Розподіл!J34=2220,Розподіл!K34,0)</f>
        <v>0</v>
      </c>
      <c r="E17">
        <f>IF(Розподіл!J34=2230,Розподіл!K34,0)</f>
        <v>0</v>
      </c>
      <c r="F17">
        <f>IF(Розподіл!J34=2240,Розподіл!K34,0)</f>
        <v>0</v>
      </c>
      <c r="G17">
        <f>IF(Розподіл!J34=2250,Розподіл!K34,0)</f>
        <v>0</v>
      </c>
      <c r="H17">
        <f>IF(Розподіл!J34=2272,Розподіл!K34,0)</f>
        <v>0</v>
      </c>
      <c r="I17">
        <f>IF(Розподіл!J34=2273,Розподіл!K34,0)</f>
        <v>0</v>
      </c>
      <c r="J17">
        <f>IF(Розподіл!J34=2275,Розподіл!K34,0)</f>
        <v>0</v>
      </c>
      <c r="K17">
        <f>IF(Розподіл!J34=2281,Розподіл!K34,0)</f>
        <v>0</v>
      </c>
      <c r="L17">
        <f>IF(Розподіл!J34=2282,Розподіл!K34,0)</f>
        <v>0</v>
      </c>
      <c r="M17">
        <f>IF(Розподіл!J34=2800,Розподіл!K34,0)</f>
        <v>0</v>
      </c>
      <c r="N17">
        <f>IF(Розподіл!J34=2281,Розподіл!K34,0)</f>
        <v>0</v>
      </c>
      <c r="O17">
        <f>IF(Розподіл!J34=2282,Розподіл!K34,0)</f>
        <v>0</v>
      </c>
      <c r="P17">
        <f>IF(Розподіл!J34=2410,Розподіл!K34,0)</f>
        <v>0</v>
      </c>
      <c r="Q17">
        <f>IF(Розподіл!J34=2420,Розподіл!K34,0)</f>
        <v>0</v>
      </c>
      <c r="R17">
        <f>IF(Розподіл!J34=2610,Розподіл!K34,0)</f>
        <v>0</v>
      </c>
      <c r="S17">
        <f>IF(Розподіл!J34=2620,Розподіл!K34,0)</f>
        <v>0</v>
      </c>
      <c r="T17">
        <f>IF(Розподіл!J34=2630,Розподіл!K34,0)</f>
        <v>0</v>
      </c>
      <c r="U17">
        <f>IF(Розподіл!J34=2710,Розподіл!K34,0)</f>
        <v>0</v>
      </c>
      <c r="V17">
        <f>IF(Розподіл!J34=2720,Розподіл!K34,0)</f>
        <v>0</v>
      </c>
      <c r="W17">
        <f>IF(Розподіл!J34=2730,Розподіл!K34,0)</f>
        <v>0</v>
      </c>
    </row>
    <row r="18" spans="1:23" ht="12.75">
      <c r="A18">
        <f>IF(Розподіл!J35=2111,Розподіл!K35,0)</f>
        <v>0</v>
      </c>
      <c r="B18">
        <f>IF(Розподіл!J35=2120,Розподіл!K35,0)</f>
        <v>0</v>
      </c>
      <c r="C18">
        <f>IF(Розподіл!J35=2210,Розподіл!K35,0)</f>
        <v>0</v>
      </c>
      <c r="D18">
        <f>IF(Розподіл!J35=2220,Розподіл!K35,0)</f>
        <v>0</v>
      </c>
      <c r="E18">
        <f>IF(Розподіл!J35=2230,Розподіл!K35,0)</f>
        <v>0</v>
      </c>
      <c r="F18">
        <f>IF(Розподіл!J35=2240,Розподіл!K35,0)</f>
        <v>140</v>
      </c>
      <c r="G18">
        <f>IF(Розподіл!J35=2250,Розподіл!K35,0)</f>
        <v>0</v>
      </c>
      <c r="H18">
        <f>IF(Розподіл!J35=2272,Розподіл!K35,0)</f>
        <v>0</v>
      </c>
      <c r="I18">
        <f>IF(Розподіл!J35=2273,Розподіл!K35,0)</f>
        <v>0</v>
      </c>
      <c r="J18">
        <f>IF(Розподіл!J35=2275,Розподіл!K35,0)</f>
        <v>0</v>
      </c>
      <c r="K18">
        <f>IF(Розподіл!J35=2281,Розподіл!K35,0)</f>
        <v>0</v>
      </c>
      <c r="L18">
        <f>IF(Розподіл!J35=2282,Розподіл!K35,0)</f>
        <v>0</v>
      </c>
      <c r="M18">
        <f>IF(Розподіл!J35=2800,Розподіл!K35,0)</f>
        <v>0</v>
      </c>
      <c r="N18">
        <f>IF(Розподіл!J35=2281,Розподіл!K35,0)</f>
        <v>0</v>
      </c>
      <c r="O18">
        <f>IF(Розподіл!J35=2282,Розподіл!K35,0)</f>
        <v>0</v>
      </c>
      <c r="P18">
        <f>IF(Розподіл!J35=2410,Розподіл!K35,0)</f>
        <v>0</v>
      </c>
      <c r="Q18">
        <f>IF(Розподіл!J35=2420,Розподіл!K35,0)</f>
        <v>0</v>
      </c>
      <c r="R18">
        <f>IF(Розподіл!J35=2610,Розподіл!K35,0)</f>
        <v>0</v>
      </c>
      <c r="S18">
        <f>IF(Розподіл!J35=2620,Розподіл!K35,0)</f>
        <v>0</v>
      </c>
      <c r="T18">
        <f>IF(Розподіл!J35=2630,Розподіл!K35,0)</f>
        <v>0</v>
      </c>
      <c r="U18">
        <f>IF(Розподіл!J35=2710,Розподіл!K35,0)</f>
        <v>0</v>
      </c>
      <c r="V18">
        <f>IF(Розподіл!J35=2720,Розподіл!K35,0)</f>
        <v>0</v>
      </c>
      <c r="W18">
        <f>IF(Розподіл!J35=2730,Розподіл!K35,0)</f>
        <v>0</v>
      </c>
    </row>
    <row r="19" spans="1:23" ht="12.75">
      <c r="A19">
        <f>IF(Розподіл!J36=2111,Розподіл!K36,0)</f>
        <v>0</v>
      </c>
      <c r="B19">
        <f>IF(Розподіл!J36=2120,Розподіл!K36,0)</f>
        <v>0</v>
      </c>
      <c r="C19">
        <f>IF(Розподіл!J36=2210,Розподіл!K36,0)</f>
        <v>0</v>
      </c>
      <c r="D19">
        <f>IF(Розподіл!J36=2220,Розподіл!K36,0)</f>
        <v>0</v>
      </c>
      <c r="E19">
        <f>IF(Розподіл!J36=2230,Розподіл!K36,0)</f>
        <v>0</v>
      </c>
      <c r="F19">
        <f>IF(Розподіл!J36=2240,Розподіл!K36,0)</f>
        <v>0</v>
      </c>
      <c r="G19">
        <f>IF(Розподіл!J36=2250,Розподіл!K36,0)</f>
        <v>0</v>
      </c>
      <c r="H19">
        <f>IF(Розподіл!J36=2272,Розподіл!K36,0)</f>
        <v>0</v>
      </c>
      <c r="I19">
        <f>IF(Розподіл!J36=2273,Розподіл!K36,0)</f>
        <v>0</v>
      </c>
      <c r="J19">
        <f>IF(Розподіл!J36=2275,Розподіл!K36,0)</f>
        <v>0</v>
      </c>
      <c r="K19">
        <f>IF(Розподіл!J36=2281,Розподіл!K36,0)</f>
        <v>0</v>
      </c>
      <c r="L19">
        <f>IF(Розподіл!J36=2282,Розподіл!K36,0)</f>
        <v>0</v>
      </c>
      <c r="M19">
        <f>IF(Розподіл!J36=2800,Розподіл!K36,0)</f>
        <v>0</v>
      </c>
      <c r="N19">
        <f>IF(Розподіл!J36=2281,Розподіл!K36,0)</f>
        <v>0</v>
      </c>
      <c r="O19">
        <f>IF(Розподіл!J36=2282,Розподіл!K36,0)</f>
        <v>0</v>
      </c>
      <c r="P19">
        <f>IF(Розподіл!J36=2410,Розподіл!K36,0)</f>
        <v>0</v>
      </c>
      <c r="Q19">
        <f>IF(Розподіл!J36=2420,Розподіл!K36,0)</f>
        <v>0</v>
      </c>
      <c r="R19">
        <f>IF(Розподіл!J36=2610,Розподіл!K36,0)</f>
        <v>0</v>
      </c>
      <c r="S19">
        <f>IF(Розподіл!J36=2620,Розподіл!K36,0)</f>
        <v>0</v>
      </c>
      <c r="T19">
        <f>IF(Розподіл!J36=2630,Розподіл!K36,0)</f>
        <v>0</v>
      </c>
      <c r="U19">
        <f>IF(Розподіл!J36=2710,Розподіл!K36,0)</f>
        <v>0</v>
      </c>
      <c r="V19">
        <f>IF(Розподіл!J36=2720,Розподіл!K36,0)</f>
        <v>0</v>
      </c>
      <c r="W19">
        <f>IF(Розподіл!J36=2730,Розподіл!K36,0)</f>
        <v>0</v>
      </c>
    </row>
    <row r="20" spans="1:23" ht="12.75">
      <c r="A20">
        <f>IF(Розподіл!J37=2111,Розподіл!K37,0)</f>
        <v>0</v>
      </c>
      <c r="B20">
        <f>IF(Розподіл!J37=2120,Розподіл!K37,0)</f>
        <v>0</v>
      </c>
      <c r="C20">
        <f>IF(Розподіл!J37=2210,Розподіл!K37,0)</f>
        <v>0</v>
      </c>
      <c r="D20">
        <f>IF(Розподіл!J37=2220,Розподіл!K37,0)</f>
        <v>0</v>
      </c>
      <c r="E20">
        <f>IF(Розподіл!J37=2230,Розподіл!K37,0)</f>
        <v>0</v>
      </c>
      <c r="F20">
        <f>IF(Розподіл!J37=2240,Розподіл!K37,0)</f>
        <v>0</v>
      </c>
      <c r="G20">
        <f>IF(Розподіл!J37=2250,Розподіл!K37,0)</f>
        <v>0</v>
      </c>
      <c r="H20">
        <f>IF(Розподіл!J37=2272,Розподіл!K37,0)</f>
        <v>0</v>
      </c>
      <c r="I20">
        <f>IF(Розподіл!J37=2273,Розподіл!K37,0)</f>
        <v>0</v>
      </c>
      <c r="J20">
        <f>IF(Розподіл!J37=2275,Розподіл!K37,0)</f>
        <v>0</v>
      </c>
      <c r="K20">
        <f>IF(Розподіл!J37=2281,Розподіл!K37,0)</f>
        <v>0</v>
      </c>
      <c r="L20">
        <f>IF(Розподіл!J37=2282,Розподіл!K37,0)</f>
        <v>0</v>
      </c>
      <c r="M20">
        <f>IF(Розподіл!J37=2800,Розподіл!K37,0)</f>
        <v>0</v>
      </c>
      <c r="N20">
        <f>IF(Розподіл!J37=2281,Розподіл!K37,0)</f>
        <v>0</v>
      </c>
      <c r="O20">
        <f>IF(Розподіл!J37=2282,Розподіл!K37,0)</f>
        <v>0</v>
      </c>
      <c r="P20">
        <f>IF(Розподіл!J37=2410,Розподіл!K37,0)</f>
        <v>0</v>
      </c>
      <c r="Q20">
        <f>IF(Розподіл!J37=2420,Розподіл!K37,0)</f>
        <v>0</v>
      </c>
      <c r="R20">
        <f>IF(Розподіл!J37=2610,Розподіл!K37,0)</f>
        <v>0</v>
      </c>
      <c r="S20">
        <f>IF(Розподіл!J37=2620,Розподіл!K37,0)</f>
        <v>0</v>
      </c>
      <c r="T20">
        <f>IF(Розподіл!J37=2630,Розподіл!K37,0)</f>
        <v>0</v>
      </c>
      <c r="U20">
        <f>IF(Розподіл!J37=2710,Розподіл!K37,0)</f>
        <v>0</v>
      </c>
      <c r="V20">
        <f>IF(Розподіл!J37=2720,Розподіл!K37,0)</f>
        <v>0</v>
      </c>
      <c r="W20">
        <f>IF(Розподіл!J37=2730,Розподіл!K37,0)</f>
        <v>0</v>
      </c>
    </row>
    <row r="21" spans="1:23" ht="12.75">
      <c r="A21">
        <f>IF(Розподіл!J38=2111,Розподіл!K38,0)</f>
        <v>0</v>
      </c>
      <c r="B21">
        <f>IF(Розподіл!J38=2120,Розподіл!K38,0)</f>
        <v>0</v>
      </c>
      <c r="C21">
        <f>IF(Розподіл!J38=2210,Розподіл!K38,0)</f>
        <v>0</v>
      </c>
      <c r="D21">
        <f>IF(Розподіл!J38=2220,Розподіл!K38,0)</f>
        <v>0</v>
      </c>
      <c r="E21">
        <f>IF(Розподіл!J38=2230,Розподіл!K38,0)</f>
        <v>0</v>
      </c>
      <c r="F21">
        <f>IF(Розподіл!J38=2240,Розподіл!K38,0)</f>
        <v>0</v>
      </c>
      <c r="G21">
        <f>IF(Розподіл!J38=2250,Розподіл!K38,0)</f>
        <v>0</v>
      </c>
      <c r="H21">
        <f>IF(Розподіл!J38=2272,Розподіл!K38,0)</f>
        <v>0</v>
      </c>
      <c r="I21">
        <f>IF(Розподіл!J38=2273,Розподіл!K38,0)</f>
        <v>0</v>
      </c>
      <c r="J21">
        <f>IF(Розподіл!J38=2275,Розподіл!K38,0)</f>
        <v>0</v>
      </c>
      <c r="K21">
        <f>IF(Розподіл!J38=2281,Розподіл!K38,0)</f>
        <v>0</v>
      </c>
      <c r="L21">
        <f>IF(Розподіл!J38=2282,Розподіл!K38,0)</f>
        <v>0</v>
      </c>
      <c r="M21">
        <f>IF(Розподіл!J38=2800,Розподіл!K38,0)</f>
        <v>0</v>
      </c>
      <c r="N21">
        <f>IF(Розподіл!J38=2281,Розподіл!K38,0)</f>
        <v>0</v>
      </c>
      <c r="O21">
        <f>IF(Розподіл!J38=2282,Розподіл!K38,0)</f>
        <v>0</v>
      </c>
      <c r="P21">
        <f>IF(Розподіл!J38=2410,Розподіл!K38,0)</f>
        <v>0</v>
      </c>
      <c r="Q21">
        <f>IF(Розподіл!J38=2420,Розподіл!K38,0)</f>
        <v>0</v>
      </c>
      <c r="R21">
        <f>IF(Розподіл!J38=2610,Розподіл!K38,0)</f>
        <v>0</v>
      </c>
      <c r="S21">
        <f>IF(Розподіл!J38=2620,Розподіл!K38,0)</f>
        <v>0</v>
      </c>
      <c r="T21">
        <f>IF(Розподіл!J38=2630,Розподіл!K38,0)</f>
        <v>0</v>
      </c>
      <c r="U21">
        <f>IF(Розподіл!J38=2710,Розподіл!K38,0)</f>
        <v>0</v>
      </c>
      <c r="V21">
        <f>IF(Розподіл!J38=2720,Розподіл!K38,0)</f>
        <v>0</v>
      </c>
      <c r="W21">
        <f>IF(Розподіл!J38=2730,Розподіл!K38,0)</f>
        <v>0</v>
      </c>
    </row>
    <row r="22" spans="1:23" ht="12.75">
      <c r="A22">
        <f>IF(Розподіл!J39=2111,Розподіл!K39,0)</f>
        <v>0</v>
      </c>
      <c r="B22">
        <f>IF(Розподіл!J39=2120,Розподіл!K39,0)</f>
        <v>0</v>
      </c>
      <c r="C22">
        <f>IF(Розподіл!J39=2210,Розподіл!K39,0)</f>
        <v>0</v>
      </c>
      <c r="D22">
        <f>IF(Розподіл!J39=2220,Розподіл!K39,0)</f>
        <v>0</v>
      </c>
      <c r="E22">
        <f>IF(Розподіл!J39=2230,Розподіл!K39,0)</f>
        <v>0</v>
      </c>
      <c r="F22">
        <f>IF(Розподіл!J39=2240,Розподіл!K39,0)</f>
        <v>0</v>
      </c>
      <c r="G22">
        <f>IF(Розподіл!J39=2250,Розподіл!K39,0)</f>
        <v>0</v>
      </c>
      <c r="H22">
        <f>IF(Розподіл!J39=2272,Розподіл!K39,0)</f>
        <v>0</v>
      </c>
      <c r="I22">
        <f>IF(Розподіл!J39=2273,Розподіл!K39,0)</f>
        <v>0</v>
      </c>
      <c r="J22">
        <f>IF(Розподіл!J39=2275,Розподіл!K39,0)</f>
        <v>0</v>
      </c>
      <c r="K22">
        <f>IF(Розподіл!J39=2281,Розподіл!K39,0)</f>
        <v>0</v>
      </c>
      <c r="L22">
        <f>IF(Розподіл!J39=2282,Розподіл!K39,0)</f>
        <v>0</v>
      </c>
      <c r="M22">
        <f>IF(Розподіл!J39=2800,Розподіл!K39,0)</f>
        <v>0</v>
      </c>
      <c r="N22">
        <f>IF(Розподіл!J39=2281,Розподіл!K39,0)</f>
        <v>0</v>
      </c>
      <c r="O22">
        <f>IF(Розподіл!J39=2282,Розподіл!K39,0)</f>
        <v>0</v>
      </c>
      <c r="P22">
        <f>IF(Розподіл!J39=2410,Розподіл!K39,0)</f>
        <v>0</v>
      </c>
      <c r="Q22">
        <f>IF(Розподіл!J39=2420,Розподіл!K39,0)</f>
        <v>0</v>
      </c>
      <c r="R22">
        <f>IF(Розподіл!J39=2610,Розподіл!K39,0)</f>
        <v>0</v>
      </c>
      <c r="S22">
        <f>IF(Розподіл!J39=2620,Розподіл!K39,0)</f>
        <v>0</v>
      </c>
      <c r="T22">
        <f>IF(Розподіл!J39=2630,Розподіл!K39,0)</f>
        <v>0</v>
      </c>
      <c r="U22">
        <f>IF(Розподіл!J39=2710,Розподіл!K39,0)</f>
        <v>0</v>
      </c>
      <c r="V22">
        <f>IF(Розподіл!J39=2720,Розподіл!K39,0)</f>
        <v>0</v>
      </c>
      <c r="W22">
        <f>IF(Розподіл!J39=2730,Розподіл!K39,0)</f>
        <v>0</v>
      </c>
    </row>
    <row r="23" spans="1:23" ht="12.75">
      <c r="A23">
        <f>IF(Розподіл!J40=2111,Розподіл!K40,0)</f>
        <v>0</v>
      </c>
      <c r="B23">
        <f>IF(Розподіл!J40=2120,Розподіл!K40,0)</f>
        <v>0</v>
      </c>
      <c r="C23">
        <f>IF(Розподіл!J40=2210,Розподіл!K40,0)</f>
        <v>0</v>
      </c>
      <c r="D23">
        <f>IF(Розподіл!J40=2220,Розподіл!K40,0)</f>
        <v>0</v>
      </c>
      <c r="E23">
        <f>IF(Розподіл!J40=2230,Розподіл!K40,0)</f>
        <v>0</v>
      </c>
      <c r="F23">
        <f>IF(Розподіл!J40=2240,Розподіл!K40,0)</f>
        <v>0</v>
      </c>
      <c r="G23">
        <f>IF(Розподіл!J40=2250,Розподіл!K40,0)</f>
        <v>0</v>
      </c>
      <c r="H23">
        <f>IF(Розподіл!J40=2272,Розподіл!K40,0)</f>
        <v>0</v>
      </c>
      <c r="I23">
        <f>IF(Розподіл!J40=2273,Розподіл!K40,0)</f>
        <v>0</v>
      </c>
      <c r="J23">
        <f>IF(Розподіл!J40=2275,Розподіл!K40,0)</f>
        <v>0</v>
      </c>
      <c r="K23">
        <f>IF(Розподіл!J40=2281,Розподіл!K40,0)</f>
        <v>0</v>
      </c>
      <c r="L23">
        <f>IF(Розподіл!J40=2282,Розподіл!K40,0)</f>
        <v>0</v>
      </c>
      <c r="M23">
        <f>IF(Розподіл!J40=2800,Розподіл!K40,0)</f>
        <v>0</v>
      </c>
      <c r="N23">
        <f>IF(Розподіл!J40=2281,Розподіл!K40,0)</f>
        <v>0</v>
      </c>
      <c r="O23">
        <f>IF(Розподіл!J40=2282,Розподіл!K40,0)</f>
        <v>0</v>
      </c>
      <c r="P23">
        <f>IF(Розподіл!J40=2410,Розподіл!K40,0)</f>
        <v>0</v>
      </c>
      <c r="Q23">
        <f>IF(Розподіл!J40=2420,Розподіл!K40,0)</f>
        <v>0</v>
      </c>
      <c r="R23">
        <f>IF(Розподіл!J40=2610,Розподіл!K40,0)</f>
        <v>0</v>
      </c>
      <c r="S23">
        <f>IF(Розподіл!J40=2620,Розподіл!K40,0)</f>
        <v>0</v>
      </c>
      <c r="T23">
        <f>IF(Розподіл!J40=2630,Розподіл!K40,0)</f>
        <v>0</v>
      </c>
      <c r="U23">
        <f>IF(Розподіл!J40=2710,Розподіл!K40,0)</f>
        <v>0</v>
      </c>
      <c r="V23">
        <f>IF(Розподіл!J40=2720,Розподіл!K40,0)</f>
        <v>0</v>
      </c>
      <c r="W23">
        <f>IF(Розподіл!J40=2730,Розподіл!K40,0)</f>
        <v>0</v>
      </c>
    </row>
    <row r="24" spans="1:23" ht="12.75">
      <c r="A24">
        <f>IF(Розподіл!J41=2111,Розподіл!K41,0)</f>
        <v>0</v>
      </c>
      <c r="B24">
        <f>IF(Розподіл!J41=2120,Розподіл!K41,0)</f>
        <v>0</v>
      </c>
      <c r="C24">
        <f>IF(Розподіл!J41=2210,Розподіл!K41,0)</f>
        <v>0</v>
      </c>
      <c r="D24">
        <f>IF(Розподіл!J41=2220,Розподіл!K41,0)</f>
        <v>0</v>
      </c>
      <c r="E24">
        <f>IF(Розподіл!J41=2230,Розподіл!K41,0)</f>
        <v>0</v>
      </c>
      <c r="F24">
        <f>IF(Розподіл!J41=2240,Розподіл!K41,0)</f>
        <v>0</v>
      </c>
      <c r="G24">
        <f>IF(Розподіл!J41=2250,Розподіл!K41,0)</f>
        <v>0</v>
      </c>
      <c r="H24">
        <f>IF(Розподіл!J41=2272,Розподіл!K41,0)</f>
        <v>0</v>
      </c>
      <c r="I24">
        <f>IF(Розподіл!J41=2273,Розподіл!K41,0)</f>
        <v>0</v>
      </c>
      <c r="J24">
        <f>IF(Розподіл!J41=2275,Розподіл!K41,0)</f>
        <v>0</v>
      </c>
      <c r="K24">
        <f>IF(Розподіл!J41=2281,Розподіл!K41,0)</f>
        <v>0</v>
      </c>
      <c r="L24">
        <f>IF(Розподіл!J41=2282,Розподіл!K41,0)</f>
        <v>0</v>
      </c>
      <c r="M24">
        <f>IF(Розподіл!J41=2800,Розподіл!K41,0)</f>
        <v>0</v>
      </c>
      <c r="N24">
        <f>IF(Розподіл!J41=2281,Розподіл!K41,0)</f>
        <v>0</v>
      </c>
      <c r="O24">
        <f>IF(Розподіл!J41=2282,Розподіл!K41,0)</f>
        <v>0</v>
      </c>
      <c r="P24">
        <f>IF(Розподіл!J41=2410,Розподіл!K41,0)</f>
        <v>0</v>
      </c>
      <c r="Q24">
        <f>IF(Розподіл!J41=2420,Розподіл!K41,0)</f>
        <v>0</v>
      </c>
      <c r="R24">
        <f>IF(Розподіл!J41=2610,Розподіл!K41,0)</f>
        <v>0</v>
      </c>
      <c r="S24">
        <f>IF(Розподіл!J41=2620,Розподіл!K41,0)</f>
        <v>0</v>
      </c>
      <c r="T24">
        <f>IF(Розподіл!J41=2630,Розподіл!K41,0)</f>
        <v>0</v>
      </c>
      <c r="U24">
        <f>IF(Розподіл!J41=2710,Розподіл!K41,0)</f>
        <v>0</v>
      </c>
      <c r="V24">
        <f>IF(Розподіл!J41=2720,Розподіл!K41,0)</f>
        <v>0</v>
      </c>
      <c r="W24">
        <f>IF(Розподіл!J41=2730,Розподіл!K41,0)</f>
        <v>0</v>
      </c>
    </row>
    <row r="25" spans="1:23" ht="12.75">
      <c r="A25">
        <f>IF(Розподіл!J42=2111,Розподіл!K42,0)</f>
        <v>0</v>
      </c>
      <c r="B25">
        <f>IF(Розподіл!J42=2120,Розподіл!K42,0)</f>
        <v>0</v>
      </c>
      <c r="C25">
        <f>IF(Розподіл!J42=2210,Розподіл!K42,0)</f>
        <v>0</v>
      </c>
      <c r="D25">
        <f>IF(Розподіл!J42=2220,Розподіл!K42,0)</f>
        <v>0</v>
      </c>
      <c r="E25">
        <f>IF(Розподіл!J42=2230,Розподіл!K42,0)</f>
        <v>0</v>
      </c>
      <c r="F25">
        <f>IF(Розподіл!J42=2240,Розподіл!K42,0)</f>
        <v>0</v>
      </c>
      <c r="G25">
        <f>IF(Розподіл!J42=2250,Розподіл!K42,0)</f>
        <v>0</v>
      </c>
      <c r="H25">
        <f>IF(Розподіл!J42=2272,Розподіл!K42,0)</f>
        <v>0</v>
      </c>
      <c r="I25">
        <f>IF(Розподіл!J42=2273,Розподіл!K42,0)</f>
        <v>0</v>
      </c>
      <c r="J25">
        <f>IF(Розподіл!J42=2275,Розподіл!K42,0)</f>
        <v>0</v>
      </c>
      <c r="K25">
        <f>IF(Розподіл!J42=2281,Розподіл!K42,0)</f>
        <v>0</v>
      </c>
      <c r="L25">
        <f>IF(Розподіл!J42=2282,Розподіл!K42,0)</f>
        <v>0</v>
      </c>
      <c r="M25">
        <f>IF(Розподіл!J42=2800,Розподіл!K42,0)</f>
        <v>0</v>
      </c>
      <c r="N25">
        <f>IF(Розподіл!J42=2281,Розподіл!K42,0)</f>
        <v>0</v>
      </c>
      <c r="O25">
        <f>IF(Розподіл!J42=2282,Розподіл!K42,0)</f>
        <v>0</v>
      </c>
      <c r="P25">
        <f>IF(Розподіл!J42=2410,Розподіл!K42,0)</f>
        <v>0</v>
      </c>
      <c r="Q25">
        <f>IF(Розподіл!J42=2420,Розподіл!K42,0)</f>
        <v>0</v>
      </c>
      <c r="R25">
        <f>IF(Розподіл!J42=2610,Розподіл!K42,0)</f>
        <v>0</v>
      </c>
      <c r="S25">
        <f>IF(Розподіл!J42=2620,Розподіл!K42,0)</f>
        <v>0</v>
      </c>
      <c r="T25">
        <f>IF(Розподіл!J42=2630,Розподіл!K42,0)</f>
        <v>0</v>
      </c>
      <c r="U25">
        <f>IF(Розподіл!J42=2710,Розподіл!K42,0)</f>
        <v>0</v>
      </c>
      <c r="V25">
        <f>IF(Розподіл!J42=2720,Розподіл!K42,0)</f>
        <v>0</v>
      </c>
      <c r="W25">
        <f>IF(Розподіл!J42=2730,Розподіл!K42,0)</f>
        <v>0</v>
      </c>
    </row>
    <row r="26" spans="1:23" ht="12.75">
      <c r="A26">
        <f>IF(Розподіл!J43=2111,Розподіл!K43,0)</f>
        <v>0</v>
      </c>
      <c r="B26">
        <f>IF(Розподіл!J43=2120,Розподіл!K43,0)</f>
        <v>0</v>
      </c>
      <c r="C26">
        <f>IF(Розподіл!J43=2210,Розподіл!K43,0)</f>
        <v>0</v>
      </c>
      <c r="D26">
        <f>IF(Розподіл!J43=2220,Розподіл!K43,0)</f>
        <v>0</v>
      </c>
      <c r="E26">
        <f>IF(Розподіл!J43=2230,Розподіл!K43,0)</f>
        <v>0</v>
      </c>
      <c r="F26">
        <f>IF(Розподіл!J43=2240,Розподіл!K43,0)</f>
        <v>0</v>
      </c>
      <c r="G26">
        <f>IF(Розподіл!J43=2250,Розподіл!K43,0)</f>
        <v>0</v>
      </c>
      <c r="H26">
        <f>IF(Розподіл!J43=2272,Розподіл!K43,0)</f>
        <v>0</v>
      </c>
      <c r="I26">
        <f>IF(Розподіл!J43=2273,Розподіл!K43,0)</f>
        <v>0</v>
      </c>
      <c r="J26">
        <f>IF(Розподіл!J43=2275,Розподіл!K43,0)</f>
        <v>0</v>
      </c>
      <c r="K26">
        <f>IF(Розподіл!J43=2281,Розподіл!K43,0)</f>
        <v>0</v>
      </c>
      <c r="L26">
        <f>IF(Розподіл!J43=2282,Розподіл!K43,0)</f>
        <v>0</v>
      </c>
      <c r="M26">
        <f>IF(Розподіл!J43=2800,Розподіл!K43,0)</f>
        <v>0</v>
      </c>
      <c r="N26">
        <f>IF(Розподіл!J43=2281,Розподіл!K43,0)</f>
        <v>0</v>
      </c>
      <c r="O26">
        <f>IF(Розподіл!J43=2282,Розподіл!K43,0)</f>
        <v>0</v>
      </c>
      <c r="P26">
        <f>IF(Розподіл!J43=2410,Розподіл!K43,0)</f>
        <v>0</v>
      </c>
      <c r="Q26">
        <f>IF(Розподіл!J43=2420,Розподіл!K43,0)</f>
        <v>0</v>
      </c>
      <c r="R26">
        <f>IF(Розподіл!J43=2610,Розподіл!K43,0)</f>
        <v>0</v>
      </c>
      <c r="S26">
        <f>IF(Розподіл!J43=2620,Розподіл!K43,0)</f>
        <v>0</v>
      </c>
      <c r="T26">
        <f>IF(Розподіл!J43=2630,Розподіл!K43,0)</f>
        <v>0</v>
      </c>
      <c r="U26">
        <f>IF(Розподіл!J43=2710,Розподіл!K43,0)</f>
        <v>0</v>
      </c>
      <c r="V26">
        <f>IF(Розподіл!J43=2720,Розподіл!K43,0)</f>
        <v>0</v>
      </c>
      <c r="W26">
        <f>IF(Розподіл!J43=2730,Розподіл!K43,0)</f>
        <v>0</v>
      </c>
    </row>
    <row r="27" spans="1:23" ht="12.75">
      <c r="A27">
        <f>IF(Розподіл!J44=2111,Розподіл!K44,0)</f>
        <v>0</v>
      </c>
      <c r="B27">
        <f>IF(Розподіл!J44=2120,Розподіл!K44,0)</f>
        <v>0</v>
      </c>
      <c r="C27">
        <f>IF(Розподіл!J44=2210,Розподіл!K44,0)</f>
        <v>0</v>
      </c>
      <c r="D27">
        <f>IF(Розподіл!J44=2220,Розподіл!K44,0)</f>
        <v>0</v>
      </c>
      <c r="E27">
        <f>IF(Розподіл!J44=2230,Розподіл!K44,0)</f>
        <v>0</v>
      </c>
      <c r="F27">
        <f>IF(Розподіл!J44=2240,Розподіл!K44,0)</f>
        <v>0</v>
      </c>
      <c r="G27">
        <f>IF(Розподіл!J44=2250,Розподіл!K44,0)</f>
        <v>0</v>
      </c>
      <c r="H27">
        <f>IF(Розподіл!J44=2272,Розподіл!K44,0)</f>
        <v>0</v>
      </c>
      <c r="I27">
        <f>IF(Розподіл!J44=2273,Розподіл!K44,0)</f>
        <v>0</v>
      </c>
      <c r="J27">
        <f>IF(Розподіл!J44=2275,Розподіл!K44,0)</f>
        <v>0</v>
      </c>
      <c r="K27">
        <f>IF(Розподіл!J44=2281,Розподіл!K44,0)</f>
        <v>0</v>
      </c>
      <c r="L27">
        <f>IF(Розподіл!J44=2282,Розподіл!K44,0)</f>
        <v>0</v>
      </c>
      <c r="M27">
        <f>IF(Розподіл!J44=2800,Розподіл!K44,0)</f>
        <v>0</v>
      </c>
      <c r="N27">
        <f>IF(Розподіл!J44=2281,Розподіл!K44,0)</f>
        <v>0</v>
      </c>
      <c r="O27">
        <f>IF(Розподіл!J44=2282,Розподіл!K44,0)</f>
        <v>0</v>
      </c>
      <c r="P27">
        <f>IF(Розподіл!J44=2410,Розподіл!K44,0)</f>
        <v>0</v>
      </c>
      <c r="Q27">
        <f>IF(Розподіл!J44=2420,Розподіл!K44,0)</f>
        <v>0</v>
      </c>
      <c r="R27">
        <f>IF(Розподіл!J44=2610,Розподіл!K44,0)</f>
        <v>0</v>
      </c>
      <c r="S27">
        <f>IF(Розподіл!J44=2620,Розподіл!K44,0)</f>
        <v>0</v>
      </c>
      <c r="T27">
        <f>IF(Розподіл!J44=2630,Розподіл!K44,0)</f>
        <v>0</v>
      </c>
      <c r="U27">
        <f>IF(Розподіл!J44=2710,Розподіл!K44,0)</f>
        <v>0</v>
      </c>
      <c r="V27">
        <f>IF(Розподіл!J44=2720,Розподіл!K44,0)</f>
        <v>0</v>
      </c>
      <c r="W27">
        <f>IF(Розподіл!J44=2730,Розподіл!K44,0)</f>
        <v>0</v>
      </c>
    </row>
    <row r="28" spans="1:23" ht="12.75">
      <c r="A28">
        <f>IF(Розподіл!J45=2111,Розподіл!K45,0)</f>
        <v>0</v>
      </c>
      <c r="B28">
        <f>IF(Розподіл!J45=2120,Розподіл!K45,0)</f>
        <v>0</v>
      </c>
      <c r="C28">
        <f>IF(Розподіл!J45=2210,Розподіл!K45,0)</f>
        <v>0</v>
      </c>
      <c r="D28">
        <f>IF(Розподіл!J45=2220,Розподіл!K45,0)</f>
        <v>0</v>
      </c>
      <c r="E28">
        <f>IF(Розподіл!J45=2230,Розподіл!K45,0)</f>
        <v>0</v>
      </c>
      <c r="F28">
        <f>IF(Розподіл!J45=2240,Розподіл!K45,0)</f>
        <v>0</v>
      </c>
      <c r="G28">
        <f>IF(Розподіл!J45=2250,Розподіл!K45,0)</f>
        <v>0</v>
      </c>
      <c r="H28">
        <f>IF(Розподіл!J45=2272,Розподіл!K45,0)</f>
        <v>0</v>
      </c>
      <c r="I28">
        <f>IF(Розподіл!J45=2273,Розподіл!K45,0)</f>
        <v>0</v>
      </c>
      <c r="J28">
        <f>IF(Розподіл!J45=2275,Розподіл!K45,0)</f>
        <v>0</v>
      </c>
      <c r="K28">
        <f>IF(Розподіл!J45=2281,Розподіл!K45,0)</f>
        <v>0</v>
      </c>
      <c r="L28">
        <f>IF(Розподіл!J45=2282,Розподіл!K45,0)</f>
        <v>0</v>
      </c>
      <c r="M28">
        <f>IF(Розподіл!J45=2800,Розподіл!K45,0)</f>
        <v>0</v>
      </c>
      <c r="N28">
        <f>IF(Розподіл!J45=2281,Розподіл!K45,0)</f>
        <v>0</v>
      </c>
      <c r="O28">
        <f>IF(Розподіл!J45=2282,Розподіл!K45,0)</f>
        <v>0</v>
      </c>
      <c r="P28">
        <f>IF(Розподіл!J45=2410,Розподіл!K45,0)</f>
        <v>0</v>
      </c>
      <c r="Q28">
        <f>IF(Розподіл!J45=2420,Розподіл!K45,0)</f>
        <v>0</v>
      </c>
      <c r="R28">
        <f>IF(Розподіл!J45=2610,Розподіл!K45,0)</f>
        <v>0</v>
      </c>
      <c r="S28">
        <f>IF(Розподіл!J45=2620,Розподіл!K45,0)</f>
        <v>0</v>
      </c>
      <c r="T28">
        <f>IF(Розподіл!J45=2630,Розподіл!K45,0)</f>
        <v>0</v>
      </c>
      <c r="U28">
        <f>IF(Розподіл!J45=2710,Розподіл!K45,0)</f>
        <v>0</v>
      </c>
      <c r="V28">
        <f>IF(Розподіл!J45=2720,Розподіл!K45,0)</f>
        <v>0</v>
      </c>
      <c r="W28">
        <f>IF(Розподіл!J45=2730,Розподіл!K45,0)</f>
        <v>0</v>
      </c>
    </row>
    <row r="29" spans="1:23" ht="12.75">
      <c r="A29">
        <f>IF(Розподіл!J46=2111,Розподіл!K46,0)</f>
        <v>0</v>
      </c>
      <c r="B29">
        <f>IF(Розподіл!J46=2120,Розподіл!K46,0)</f>
        <v>0</v>
      </c>
      <c r="C29">
        <f>IF(Розподіл!J46=2210,Розподіл!K46,0)</f>
        <v>0</v>
      </c>
      <c r="D29">
        <f>IF(Розподіл!J46=2220,Розподіл!K46,0)</f>
        <v>0</v>
      </c>
      <c r="E29">
        <f>IF(Розподіл!J46=2230,Розподіл!K46,0)</f>
        <v>0</v>
      </c>
      <c r="F29">
        <f>IF(Розподіл!J46=2240,Розподіл!K46,0)</f>
        <v>0</v>
      </c>
      <c r="G29">
        <f>IF(Розподіл!J46=2250,Розподіл!K46,0)</f>
        <v>0</v>
      </c>
      <c r="H29">
        <f>IF(Розподіл!J46=2272,Розподіл!K46,0)</f>
        <v>0</v>
      </c>
      <c r="I29">
        <f>IF(Розподіл!J46=2273,Розподіл!K46,0)</f>
        <v>0</v>
      </c>
      <c r="J29">
        <f>IF(Розподіл!J46=2275,Розподіл!K46,0)</f>
        <v>0</v>
      </c>
      <c r="K29">
        <f>IF(Розподіл!J46=2281,Розподіл!K46,0)</f>
        <v>0</v>
      </c>
      <c r="L29">
        <f>IF(Розподіл!J46=2282,Розподіл!K46,0)</f>
        <v>0</v>
      </c>
      <c r="M29">
        <f>IF(Розподіл!J46=2800,Розподіл!K46,0)</f>
        <v>0</v>
      </c>
      <c r="N29">
        <f>IF(Розподіл!J46=2281,Розподіл!K46,0)</f>
        <v>0</v>
      </c>
      <c r="O29">
        <f>IF(Розподіл!J46=2282,Розподіл!K46,0)</f>
        <v>0</v>
      </c>
      <c r="P29">
        <f>IF(Розподіл!J46=2410,Розподіл!K46,0)</f>
        <v>0</v>
      </c>
      <c r="Q29">
        <f>IF(Розподіл!J46=2420,Розподіл!K46,0)</f>
        <v>0</v>
      </c>
      <c r="R29">
        <f>IF(Розподіл!J46=2610,Розподіл!K46,0)</f>
        <v>0</v>
      </c>
      <c r="S29">
        <f>IF(Розподіл!J46=2620,Розподіл!K46,0)</f>
        <v>0</v>
      </c>
      <c r="T29">
        <f>IF(Розподіл!J46=2630,Розподіл!K46,0)</f>
        <v>0</v>
      </c>
      <c r="U29">
        <f>IF(Розподіл!J46=2710,Розподіл!K46,0)</f>
        <v>0</v>
      </c>
      <c r="V29">
        <f>IF(Розподіл!J46=2720,Розподіл!K46,0)</f>
        <v>0</v>
      </c>
      <c r="W29">
        <f>IF(Розподіл!J46=2730,Розподіл!K46,0)</f>
        <v>0</v>
      </c>
    </row>
    <row r="30" spans="1:23" ht="12.75">
      <c r="A30">
        <f>IF(Розподіл!J47=2111,Розподіл!K47,0)</f>
        <v>0</v>
      </c>
      <c r="B30">
        <f>IF(Розподіл!J47=2120,Розподіл!K47,0)</f>
        <v>0</v>
      </c>
      <c r="C30">
        <f>IF(Розподіл!J47=2210,Розподіл!K47,0)</f>
        <v>0</v>
      </c>
      <c r="D30">
        <f>IF(Розподіл!J47=2220,Розподіл!K47,0)</f>
        <v>0</v>
      </c>
      <c r="E30">
        <f>IF(Розподіл!J47=2230,Розподіл!K47,0)</f>
        <v>0</v>
      </c>
      <c r="F30">
        <f>IF(Розподіл!J47=2240,Розподіл!K47,0)</f>
        <v>0</v>
      </c>
      <c r="G30">
        <f>IF(Розподіл!J47=2250,Розподіл!K47,0)</f>
        <v>0</v>
      </c>
      <c r="H30">
        <f>IF(Розподіл!J47=2272,Розподіл!K47,0)</f>
        <v>0</v>
      </c>
      <c r="I30">
        <f>IF(Розподіл!J47=2273,Розподіл!K47,0)</f>
        <v>0</v>
      </c>
      <c r="J30">
        <f>IF(Розподіл!J47=2275,Розподіл!K47,0)</f>
        <v>0</v>
      </c>
      <c r="K30">
        <f>IF(Розподіл!J47=2281,Розподіл!K47,0)</f>
        <v>0</v>
      </c>
      <c r="L30">
        <f>IF(Розподіл!J47=2282,Розподіл!K47,0)</f>
        <v>0</v>
      </c>
      <c r="M30">
        <f>IF(Розподіл!J47=2800,Розподіл!K47,0)</f>
        <v>0</v>
      </c>
      <c r="N30">
        <f>IF(Розподіл!J47=2281,Розподіл!K47,0)</f>
        <v>0</v>
      </c>
      <c r="O30">
        <f>IF(Розподіл!J47=2282,Розподіл!K47,0)</f>
        <v>0</v>
      </c>
      <c r="P30">
        <f>IF(Розподіл!J47=2410,Розподіл!K47,0)</f>
        <v>0</v>
      </c>
      <c r="Q30">
        <f>IF(Розподіл!J47=2420,Розподіл!K47,0)</f>
        <v>0</v>
      </c>
      <c r="R30">
        <f>IF(Розподіл!J47=2610,Розподіл!K47,0)</f>
        <v>0</v>
      </c>
      <c r="S30">
        <f>IF(Розподіл!J47=2620,Розподіл!K47,0)</f>
        <v>0</v>
      </c>
      <c r="T30">
        <f>IF(Розподіл!J47=2630,Розподіл!K47,0)</f>
        <v>0</v>
      </c>
      <c r="U30">
        <f>IF(Розподіл!J47=2710,Розподіл!K47,0)</f>
        <v>0</v>
      </c>
      <c r="V30">
        <f>IF(Розподіл!J47=2720,Розподіл!K47,0)</f>
        <v>0</v>
      </c>
      <c r="W30">
        <f>IF(Розподіл!J47=2730,Розподіл!K47,0)</f>
        <v>0</v>
      </c>
    </row>
    <row r="31" spans="1:23" ht="12.75">
      <c r="A31">
        <f>IF(Розподіл!J48=2111,Розподіл!K48,0)</f>
        <v>0</v>
      </c>
      <c r="B31">
        <f>IF(Розподіл!J48=2120,Розподіл!K48,0)</f>
        <v>0</v>
      </c>
      <c r="C31">
        <f>IF(Розподіл!J48=2210,Розподіл!K48,0)</f>
        <v>0</v>
      </c>
      <c r="D31">
        <f>IF(Розподіл!J48=2220,Розподіл!K48,0)</f>
        <v>0</v>
      </c>
      <c r="E31">
        <f>IF(Розподіл!J48=2230,Розподіл!K48,0)</f>
        <v>0</v>
      </c>
      <c r="F31">
        <f>IF(Розподіл!J48=2240,Розподіл!K48,0)</f>
        <v>0</v>
      </c>
      <c r="G31">
        <f>IF(Розподіл!J48=2250,Розподіл!K48,0)</f>
        <v>0</v>
      </c>
      <c r="H31">
        <f>IF(Розподіл!J48=2272,Розподіл!K48,0)</f>
        <v>0</v>
      </c>
      <c r="I31">
        <f>IF(Розподіл!J48=2273,Розподіл!K48,0)</f>
        <v>0</v>
      </c>
      <c r="J31">
        <f>IF(Розподіл!J48=2275,Розподіл!K48,0)</f>
        <v>0</v>
      </c>
      <c r="K31">
        <f>IF(Розподіл!J48=2281,Розподіл!K48,0)</f>
        <v>0</v>
      </c>
      <c r="L31">
        <f>IF(Розподіл!J48=2282,Розподіл!K48,0)</f>
        <v>0</v>
      </c>
      <c r="M31">
        <f>IF(Розподіл!J48=2800,Розподіл!K48,0)</f>
        <v>0</v>
      </c>
      <c r="N31">
        <f>IF(Розподіл!J48=2281,Розподіл!K48,0)</f>
        <v>0</v>
      </c>
      <c r="O31">
        <f>IF(Розподіл!J48=2282,Розподіл!K48,0)</f>
        <v>0</v>
      </c>
      <c r="P31">
        <f>IF(Розподіл!J48=2410,Розподіл!K48,0)</f>
        <v>0</v>
      </c>
      <c r="Q31">
        <f>IF(Розподіл!J48=2420,Розподіл!K48,0)</f>
        <v>0</v>
      </c>
      <c r="R31">
        <f>IF(Розподіл!J48=2610,Розподіл!K48,0)</f>
        <v>0</v>
      </c>
      <c r="S31">
        <f>IF(Розподіл!J48=2620,Розподіл!K48,0)</f>
        <v>0</v>
      </c>
      <c r="T31">
        <f>IF(Розподіл!J48=2630,Розподіл!K48,0)</f>
        <v>0</v>
      </c>
      <c r="U31">
        <f>IF(Розподіл!J48=2710,Розподіл!K48,0)</f>
        <v>0</v>
      </c>
      <c r="V31">
        <f>IF(Розподіл!J48=2720,Розподіл!K48,0)</f>
        <v>0</v>
      </c>
      <c r="W31">
        <f>IF(Розподіл!J48=2730,Розподіл!K48,0)</f>
        <v>0</v>
      </c>
    </row>
    <row r="32" spans="1:23" ht="12.75">
      <c r="A32">
        <f>IF(Розподіл!J49=2111,Розподіл!K49,0)</f>
        <v>0</v>
      </c>
      <c r="B32">
        <f>IF(Розподіл!J49=2120,Розподіл!K49,0)</f>
        <v>0</v>
      </c>
      <c r="C32">
        <f>IF(Розподіл!J49=2210,Розподіл!K49,0)</f>
        <v>0</v>
      </c>
      <c r="D32">
        <f>IF(Розподіл!J49=2220,Розподіл!K49,0)</f>
        <v>0</v>
      </c>
      <c r="E32">
        <f>IF(Розподіл!J49=2230,Розподіл!K49,0)</f>
        <v>0</v>
      </c>
      <c r="F32">
        <f>IF(Розподіл!J49=2240,Розподіл!K49,0)</f>
        <v>0</v>
      </c>
      <c r="G32">
        <f>IF(Розподіл!J49=2250,Розподіл!K49,0)</f>
        <v>0</v>
      </c>
      <c r="H32">
        <f>IF(Розподіл!J49=2272,Розподіл!K49,0)</f>
        <v>0</v>
      </c>
      <c r="I32">
        <f>IF(Розподіл!J49=2273,Розподіл!K49,0)</f>
        <v>0</v>
      </c>
      <c r="J32">
        <f>IF(Розподіл!J49=2275,Розподіл!K49,0)</f>
        <v>0</v>
      </c>
      <c r="K32">
        <f>IF(Розподіл!J49=2281,Розподіл!K49,0)</f>
        <v>0</v>
      </c>
      <c r="L32">
        <f>IF(Розподіл!J49=2282,Розподіл!K49,0)</f>
        <v>0</v>
      </c>
      <c r="M32">
        <f>IF(Розподіл!J49=2800,Розподіл!K49,0)</f>
        <v>0</v>
      </c>
      <c r="N32">
        <f>IF(Розподіл!J49=2281,Розподіл!K49,0)</f>
        <v>0</v>
      </c>
      <c r="O32">
        <f>IF(Розподіл!J49=2282,Розподіл!K49,0)</f>
        <v>0</v>
      </c>
      <c r="P32">
        <f>IF(Розподіл!J49=2410,Розподіл!K49,0)</f>
        <v>0</v>
      </c>
      <c r="Q32">
        <f>IF(Розподіл!J49=2420,Розподіл!K49,0)</f>
        <v>0</v>
      </c>
      <c r="R32">
        <f>IF(Розподіл!J49=2610,Розподіл!K49,0)</f>
        <v>0</v>
      </c>
      <c r="S32">
        <f>IF(Розподіл!J49=2620,Розподіл!K49,0)</f>
        <v>0</v>
      </c>
      <c r="T32">
        <f>IF(Розподіл!J49=2630,Розподіл!K49,0)</f>
        <v>0</v>
      </c>
      <c r="U32">
        <f>IF(Розподіл!J49=2710,Розподіл!K49,0)</f>
        <v>0</v>
      </c>
      <c r="V32">
        <f>IF(Розподіл!J49=2720,Розподіл!K49,0)</f>
        <v>0</v>
      </c>
      <c r="W32">
        <f>IF(Розподіл!J49=2730,Розподіл!K49,0)</f>
        <v>0</v>
      </c>
    </row>
    <row r="33" spans="1:23" ht="12.75">
      <c r="A33">
        <f>IF(Розподіл!J50=2111,Розподіл!K50,0)</f>
        <v>0</v>
      </c>
      <c r="B33">
        <f>IF(Розподіл!J50=2120,Розподіл!K50,0)</f>
        <v>0</v>
      </c>
      <c r="C33">
        <f>IF(Розподіл!J50=2210,Розподіл!K50,0)</f>
        <v>0</v>
      </c>
      <c r="D33">
        <f>IF(Розподіл!J50=2220,Розподіл!K50,0)</f>
        <v>0</v>
      </c>
      <c r="E33">
        <f>IF(Розподіл!J50=2230,Розподіл!K50,0)</f>
        <v>0</v>
      </c>
      <c r="F33">
        <f>IF(Розподіл!J50=2240,Розподіл!K50,0)</f>
        <v>55</v>
      </c>
      <c r="G33">
        <f>IF(Розподіл!J50=2250,Розподіл!K50,0)</f>
        <v>0</v>
      </c>
      <c r="H33">
        <f>IF(Розподіл!J50=2272,Розподіл!K50,0)</f>
        <v>0</v>
      </c>
      <c r="I33">
        <f>IF(Розподіл!J50=2273,Розподіл!K50,0)</f>
        <v>0</v>
      </c>
      <c r="J33">
        <f>IF(Розподіл!J50=2275,Розподіл!K50,0)</f>
        <v>0</v>
      </c>
      <c r="K33">
        <f>IF(Розподіл!J50=2281,Розподіл!K50,0)</f>
        <v>0</v>
      </c>
      <c r="L33">
        <f>IF(Розподіл!J50=2282,Розподіл!K50,0)</f>
        <v>0</v>
      </c>
      <c r="M33">
        <f>IF(Розподіл!J50=2800,Розподіл!K50,0)</f>
        <v>0</v>
      </c>
      <c r="N33">
        <f>IF(Розподіл!J50=2281,Розподіл!K50,0)</f>
        <v>0</v>
      </c>
      <c r="O33">
        <f>IF(Розподіл!J50=2282,Розподіл!K50,0)</f>
        <v>0</v>
      </c>
      <c r="P33">
        <f>IF(Розподіл!J50=2410,Розподіл!K50,0)</f>
        <v>0</v>
      </c>
      <c r="Q33">
        <f>IF(Розподіл!J50=2420,Розподіл!K50,0)</f>
        <v>0</v>
      </c>
      <c r="R33">
        <f>IF(Розподіл!J50=2610,Розподіл!K50,0)</f>
        <v>0</v>
      </c>
      <c r="S33">
        <f>IF(Розподіл!J50=2620,Розподіл!K50,0)</f>
        <v>0</v>
      </c>
      <c r="T33">
        <f>IF(Розподіл!J50=2630,Розподіл!K50,0)</f>
        <v>0</v>
      </c>
      <c r="U33">
        <f>IF(Розподіл!J50=2710,Розподіл!K50,0)</f>
        <v>0</v>
      </c>
      <c r="V33">
        <f>IF(Розподіл!J50=2720,Розподіл!K50,0)</f>
        <v>0</v>
      </c>
      <c r="W33">
        <f>IF(Розподіл!J50=2730,Розподіл!K50,0)</f>
        <v>0</v>
      </c>
    </row>
    <row r="34" spans="1:23" ht="12.75">
      <c r="A34">
        <f>IF(Розподіл!J51=2111,Розподіл!K51,0)</f>
        <v>0</v>
      </c>
      <c r="B34">
        <f>IF(Розподіл!J51=2120,Розподіл!K51,0)</f>
        <v>0</v>
      </c>
      <c r="C34">
        <f>IF(Розподіл!J51=2210,Розподіл!K51,0)</f>
        <v>0</v>
      </c>
      <c r="D34">
        <f>IF(Розподіл!J51=2220,Розподіл!K51,0)</f>
        <v>0</v>
      </c>
      <c r="E34">
        <f>IF(Розподіл!J51=2230,Розподіл!K51,0)</f>
        <v>0</v>
      </c>
      <c r="F34">
        <f>IF(Розподіл!J51=2240,Розподіл!K51,0)</f>
        <v>0</v>
      </c>
      <c r="G34">
        <f>IF(Розподіл!J51=2250,Розподіл!K51,0)</f>
        <v>0</v>
      </c>
      <c r="H34">
        <f>IF(Розподіл!J51=2272,Розподіл!K51,0)</f>
        <v>0</v>
      </c>
      <c r="I34">
        <f>IF(Розподіл!J51=2273,Розподіл!K51,0)</f>
        <v>0</v>
      </c>
      <c r="J34">
        <f>IF(Розподіл!J51=2275,Розподіл!K51,0)</f>
        <v>0</v>
      </c>
      <c r="K34">
        <f>IF(Розподіл!J51=2281,Розподіл!K51,0)</f>
        <v>0</v>
      </c>
      <c r="L34">
        <f>IF(Розподіл!J51=2282,Розподіл!K51,0)</f>
        <v>0</v>
      </c>
      <c r="M34">
        <f>IF(Розподіл!J51=2800,Розподіл!K51,0)</f>
        <v>0</v>
      </c>
      <c r="N34">
        <f>IF(Розподіл!J51=2281,Розподіл!K51,0)</f>
        <v>0</v>
      </c>
      <c r="O34">
        <f>IF(Розподіл!J51=2282,Розподіл!K51,0)</f>
        <v>0</v>
      </c>
      <c r="P34">
        <f>IF(Розподіл!J51=2410,Розподіл!K51,0)</f>
        <v>0</v>
      </c>
      <c r="Q34">
        <f>IF(Розподіл!J51=2420,Розподіл!K51,0)</f>
        <v>0</v>
      </c>
      <c r="R34">
        <f>IF(Розподіл!J51=2610,Розподіл!K51,0)</f>
        <v>0</v>
      </c>
      <c r="S34">
        <f>IF(Розподіл!J51=2620,Розподіл!K51,0)</f>
        <v>0</v>
      </c>
      <c r="T34">
        <f>IF(Розподіл!J51=2630,Розподіл!K51,0)</f>
        <v>0</v>
      </c>
      <c r="U34">
        <f>IF(Розподіл!J51=2710,Розподіл!K51,0)</f>
        <v>0</v>
      </c>
      <c r="V34">
        <f>IF(Розподіл!J51=2720,Розподіл!K51,0)</f>
        <v>0</v>
      </c>
      <c r="W34">
        <f>IF(Розподіл!J51=2730,Розподіл!K51,0)</f>
        <v>0</v>
      </c>
    </row>
    <row r="35" spans="1:23" ht="12.75">
      <c r="A35">
        <f>IF(Розподіл!J52=2111,Розподіл!K52,0)</f>
        <v>0</v>
      </c>
      <c r="B35">
        <f>IF(Розподіл!J52=2120,Розподіл!K52,0)</f>
        <v>0</v>
      </c>
      <c r="C35">
        <f>IF(Розподіл!J52=2210,Розподіл!K52,0)</f>
        <v>0</v>
      </c>
      <c r="D35">
        <f>IF(Розподіл!J52=2220,Розподіл!K52,0)</f>
        <v>0</v>
      </c>
      <c r="E35">
        <f>IF(Розподіл!J52=2230,Розподіл!K52,0)</f>
        <v>0</v>
      </c>
      <c r="F35">
        <f>IF(Розподіл!J52=2240,Розподіл!K52,0)</f>
        <v>0</v>
      </c>
      <c r="G35">
        <f>IF(Розподіл!J52=2250,Розподіл!K52,0)</f>
        <v>0</v>
      </c>
      <c r="H35">
        <f>IF(Розподіл!J52=2272,Розподіл!K52,0)</f>
        <v>0</v>
      </c>
      <c r="I35">
        <f>IF(Розподіл!J52=2273,Розподіл!K52,0)</f>
        <v>0</v>
      </c>
      <c r="J35">
        <f>IF(Розподіл!J52=2275,Розподіл!K52,0)</f>
        <v>0</v>
      </c>
      <c r="K35">
        <f>IF(Розподіл!J52=2281,Розподіл!K52,0)</f>
        <v>0</v>
      </c>
      <c r="L35">
        <f>IF(Розподіл!J52=2282,Розподіл!K52,0)</f>
        <v>0</v>
      </c>
      <c r="M35">
        <f>IF(Розподіл!J52=2800,Розподіл!K52,0)</f>
        <v>0</v>
      </c>
      <c r="N35">
        <f>IF(Розподіл!J52=2281,Розподіл!K52,0)</f>
        <v>0</v>
      </c>
      <c r="O35">
        <f>IF(Розподіл!J52=2282,Розподіл!K52,0)</f>
        <v>0</v>
      </c>
      <c r="P35">
        <f>IF(Розподіл!J52=2410,Розподіл!K52,0)</f>
        <v>0</v>
      </c>
      <c r="Q35">
        <f>IF(Розподіл!J52=2420,Розподіл!K52,0)</f>
        <v>0</v>
      </c>
      <c r="R35">
        <f>IF(Розподіл!J52=2610,Розподіл!K52,0)</f>
        <v>0</v>
      </c>
      <c r="S35">
        <f>IF(Розподіл!J52=2620,Розподіл!K52,0)</f>
        <v>0</v>
      </c>
      <c r="T35">
        <f>IF(Розподіл!J52=2630,Розподіл!K52,0)</f>
        <v>0</v>
      </c>
      <c r="U35">
        <f>IF(Розподіл!J52=2710,Розподіл!K52,0)</f>
        <v>0</v>
      </c>
      <c r="V35">
        <f>IF(Розподіл!J52=2720,Розподіл!K52,0)</f>
        <v>0</v>
      </c>
      <c r="W35">
        <f>IF(Розподіл!J52=2730,Розподіл!K52,0)</f>
        <v>0</v>
      </c>
    </row>
    <row r="36" spans="1:23" ht="12.75">
      <c r="A36">
        <f>IF(Розподіл!J53=2111,Розподіл!K53,0)</f>
        <v>0</v>
      </c>
      <c r="B36">
        <f>IF(Розподіл!J53=2120,Розподіл!K53,0)</f>
        <v>0</v>
      </c>
      <c r="C36">
        <f>IF(Розподіл!J53=2210,Розподіл!K53,0)</f>
        <v>0</v>
      </c>
      <c r="D36">
        <f>IF(Розподіл!J53=2220,Розподіл!K53,0)</f>
        <v>0</v>
      </c>
      <c r="E36">
        <f>IF(Розподіл!J53=2230,Розподіл!K53,0)</f>
        <v>0</v>
      </c>
      <c r="F36">
        <f>IF(Розподіл!J53=2240,Розподіл!K53,0)</f>
        <v>0</v>
      </c>
      <c r="G36">
        <f>IF(Розподіл!J53=2250,Розподіл!K53,0)</f>
        <v>0</v>
      </c>
      <c r="H36">
        <f>IF(Розподіл!J53=2272,Розподіл!K53,0)</f>
        <v>0</v>
      </c>
      <c r="I36">
        <f>IF(Розподіл!J53=2273,Розподіл!K53,0)</f>
        <v>0</v>
      </c>
      <c r="J36">
        <f>IF(Розподіл!J53=2275,Розподіл!K53,0)</f>
        <v>0</v>
      </c>
      <c r="K36">
        <f>IF(Розподіл!J53=2281,Розподіл!K53,0)</f>
        <v>0</v>
      </c>
      <c r="L36">
        <f>IF(Розподіл!J53=2282,Розподіл!K53,0)</f>
        <v>0</v>
      </c>
      <c r="M36">
        <f>IF(Розподіл!J53=2800,Розподіл!K53,0)</f>
        <v>0</v>
      </c>
      <c r="N36">
        <f>IF(Розподіл!J53=2281,Розподіл!K53,0)</f>
        <v>0</v>
      </c>
      <c r="O36">
        <f>IF(Розподіл!J53=2282,Розподіл!K53,0)</f>
        <v>0</v>
      </c>
      <c r="P36">
        <f>IF(Розподіл!J53=2410,Розподіл!K53,0)</f>
        <v>0</v>
      </c>
      <c r="Q36">
        <f>IF(Розподіл!J53=2420,Розподіл!K53,0)</f>
        <v>0</v>
      </c>
      <c r="R36">
        <f>IF(Розподіл!J53=2610,Розподіл!K53,0)</f>
        <v>0</v>
      </c>
      <c r="S36">
        <f>IF(Розподіл!J53=2620,Розподіл!K53,0)</f>
        <v>0</v>
      </c>
      <c r="T36">
        <f>IF(Розподіл!J53=2630,Розподіл!K53,0)</f>
        <v>0</v>
      </c>
      <c r="U36">
        <f>IF(Розподіл!J53=2710,Розподіл!K53,0)</f>
        <v>0</v>
      </c>
      <c r="V36">
        <f>IF(Розподіл!J53=2720,Розподіл!K53,0)</f>
        <v>0</v>
      </c>
      <c r="W36">
        <f>IF(Розподіл!J53=2730,Розподіл!K53,0)</f>
        <v>0</v>
      </c>
    </row>
    <row r="37" spans="1:23" ht="12.75">
      <c r="A37">
        <f>IF(Розподіл!J54=2111,Розподіл!K54,0)</f>
        <v>0</v>
      </c>
      <c r="B37">
        <f>IF(Розподіл!J54=2120,Розподіл!K54,0)</f>
        <v>0</v>
      </c>
      <c r="C37">
        <f>IF(Розподіл!J54=2210,Розподіл!K54,0)</f>
        <v>0</v>
      </c>
      <c r="D37">
        <f>IF(Розподіл!J54=2220,Розподіл!K54,0)</f>
        <v>0</v>
      </c>
      <c r="E37">
        <f>IF(Розподіл!J54=2230,Розподіл!K54,0)</f>
        <v>0</v>
      </c>
      <c r="F37">
        <f>IF(Розподіл!J54=2240,Розподіл!K54,0)</f>
        <v>0</v>
      </c>
      <c r="G37">
        <f>IF(Розподіл!J54=2250,Розподіл!K54,0)</f>
        <v>0</v>
      </c>
      <c r="H37">
        <f>IF(Розподіл!J54=2272,Розподіл!K54,0)</f>
        <v>0</v>
      </c>
      <c r="I37">
        <f>IF(Розподіл!J54=2273,Розподіл!K54,0)</f>
        <v>0</v>
      </c>
      <c r="J37">
        <f>IF(Розподіл!J54=2275,Розподіл!K54,0)</f>
        <v>0</v>
      </c>
      <c r="K37">
        <f>IF(Розподіл!J54=2281,Розподіл!K54,0)</f>
        <v>0</v>
      </c>
      <c r="L37">
        <f>IF(Розподіл!J54=2282,Розподіл!K54,0)</f>
        <v>0</v>
      </c>
      <c r="M37">
        <f>IF(Розподіл!J54=2800,Розподіл!K54,0)</f>
        <v>0</v>
      </c>
      <c r="N37">
        <f>IF(Розподіл!J54=2281,Розподіл!K54,0)</f>
        <v>0</v>
      </c>
      <c r="O37">
        <f>IF(Розподіл!J54=2282,Розподіл!K54,0)</f>
        <v>0</v>
      </c>
      <c r="P37">
        <f>IF(Розподіл!J54=2410,Розподіл!K54,0)</f>
        <v>0</v>
      </c>
      <c r="Q37">
        <f>IF(Розподіл!J54=2420,Розподіл!K54,0)</f>
        <v>0</v>
      </c>
      <c r="R37">
        <f>IF(Розподіл!J54=2610,Розподіл!K54,0)</f>
        <v>0</v>
      </c>
      <c r="S37">
        <f>IF(Розподіл!J54=2620,Розподіл!K54,0)</f>
        <v>0</v>
      </c>
      <c r="T37">
        <f>IF(Розподіл!J54=2630,Розподіл!K54,0)</f>
        <v>0</v>
      </c>
      <c r="U37">
        <f>IF(Розподіл!J54=2710,Розподіл!K54,0)</f>
        <v>0</v>
      </c>
      <c r="V37">
        <f>IF(Розподіл!J54=2720,Розподіл!K54,0)</f>
        <v>0</v>
      </c>
      <c r="W37">
        <f>IF(Розподіл!J54=2730,Розподіл!K54,0)</f>
        <v>0</v>
      </c>
    </row>
    <row r="38" spans="1:23" ht="12.75">
      <c r="A38">
        <f>IF(Розподіл!J55=2111,Розподіл!K55,0)</f>
        <v>0</v>
      </c>
      <c r="B38">
        <f>IF(Розподіл!J55=2120,Розподіл!K55,0)</f>
        <v>0</v>
      </c>
      <c r="C38">
        <f>IF(Розподіл!J55=2210,Розподіл!K55,0)</f>
        <v>0</v>
      </c>
      <c r="D38">
        <f>IF(Розподіл!J55=2220,Розподіл!K55,0)</f>
        <v>0</v>
      </c>
      <c r="E38">
        <f>IF(Розподіл!J55=2230,Розподіл!K55,0)</f>
        <v>0</v>
      </c>
      <c r="F38">
        <f>IF(Розподіл!J55=2240,Розподіл!K55,0)</f>
        <v>0</v>
      </c>
      <c r="G38">
        <f>IF(Розподіл!J55=2250,Розподіл!K55,0)</f>
        <v>0</v>
      </c>
      <c r="H38">
        <f>IF(Розподіл!J55=2272,Розподіл!K55,0)</f>
        <v>0</v>
      </c>
      <c r="I38">
        <f>IF(Розподіл!J55=2273,Розподіл!K55,0)</f>
        <v>0</v>
      </c>
      <c r="J38">
        <f>IF(Розподіл!J55=2275,Розподіл!K55,0)</f>
        <v>0</v>
      </c>
      <c r="K38">
        <f>IF(Розподіл!J55=2281,Розподіл!K55,0)</f>
        <v>0</v>
      </c>
      <c r="L38">
        <f>IF(Розподіл!J55=2282,Розподіл!K55,0)</f>
        <v>0</v>
      </c>
      <c r="M38">
        <f>IF(Розподіл!J55=2800,Розподіл!K55,0)</f>
        <v>0</v>
      </c>
      <c r="N38">
        <f>IF(Розподіл!J55=2281,Розподіл!K55,0)</f>
        <v>0</v>
      </c>
      <c r="O38">
        <f>IF(Розподіл!J55=2282,Розподіл!K55,0)</f>
        <v>0</v>
      </c>
      <c r="P38">
        <f>IF(Розподіл!J55=2410,Розподіл!K55,0)</f>
        <v>0</v>
      </c>
      <c r="Q38">
        <f>IF(Розподіл!J55=2420,Розподіл!K55,0)</f>
        <v>0</v>
      </c>
      <c r="R38">
        <f>IF(Розподіл!J55=2610,Розподіл!K55,0)</f>
        <v>0</v>
      </c>
      <c r="S38">
        <f>IF(Розподіл!J55=2620,Розподіл!K55,0)</f>
        <v>0</v>
      </c>
      <c r="T38">
        <f>IF(Розподіл!J55=2630,Розподіл!K55,0)</f>
        <v>0</v>
      </c>
      <c r="U38">
        <f>IF(Розподіл!J55=2710,Розподіл!K55,0)</f>
        <v>0</v>
      </c>
      <c r="V38">
        <f>IF(Розподіл!J55=2720,Розподіл!K55,0)</f>
        <v>0</v>
      </c>
      <c r="W38">
        <f>IF(Розподіл!J55=2730,Розподіл!K55,0)</f>
        <v>0</v>
      </c>
    </row>
    <row r="39" spans="1:23" ht="12.75">
      <c r="A39">
        <f>IF(Розподіл!J56=2111,Розподіл!K56,0)</f>
        <v>0</v>
      </c>
      <c r="B39">
        <f>IF(Розподіл!J56=2120,Розподіл!K56,0)</f>
        <v>0</v>
      </c>
      <c r="C39">
        <f>IF(Розподіл!J56=2210,Розподіл!K56,0)</f>
        <v>0</v>
      </c>
      <c r="D39">
        <f>IF(Розподіл!J56=2220,Розподіл!K56,0)</f>
        <v>0</v>
      </c>
      <c r="E39">
        <f>IF(Розподіл!J56=2230,Розподіл!K56,0)</f>
        <v>0</v>
      </c>
      <c r="F39">
        <f>IF(Розподіл!J56=2240,Розподіл!K56,0)</f>
        <v>0</v>
      </c>
      <c r="G39">
        <f>IF(Розподіл!J56=2250,Розподіл!K56,0)</f>
        <v>0</v>
      </c>
      <c r="H39">
        <f>IF(Розподіл!J56=2272,Розподіл!K56,0)</f>
        <v>0</v>
      </c>
      <c r="I39">
        <f>IF(Розподіл!J56=2273,Розподіл!K56,0)</f>
        <v>0</v>
      </c>
      <c r="J39">
        <f>IF(Розподіл!J56=2275,Розподіл!K56,0)</f>
        <v>0</v>
      </c>
      <c r="K39">
        <f>IF(Розподіл!J56=2281,Розподіл!K56,0)</f>
        <v>0</v>
      </c>
      <c r="L39">
        <f>IF(Розподіл!J56=2282,Розподіл!K56,0)</f>
        <v>0</v>
      </c>
      <c r="M39">
        <f>IF(Розподіл!J56=2800,Розподіл!K56,0)</f>
        <v>0</v>
      </c>
      <c r="N39">
        <f>IF(Розподіл!J56=2281,Розподіл!K56,0)</f>
        <v>0</v>
      </c>
      <c r="O39">
        <f>IF(Розподіл!J56=2282,Розподіл!K56,0)</f>
        <v>0</v>
      </c>
      <c r="P39">
        <f>IF(Розподіл!J56=2410,Розподіл!K56,0)</f>
        <v>0</v>
      </c>
      <c r="Q39">
        <f>IF(Розподіл!J56=2420,Розподіл!K56,0)</f>
        <v>0</v>
      </c>
      <c r="R39">
        <f>IF(Розподіл!J56=2610,Розподіл!K56,0)</f>
        <v>0</v>
      </c>
      <c r="S39">
        <f>IF(Розподіл!J56=2620,Розподіл!K56,0)</f>
        <v>0</v>
      </c>
      <c r="T39">
        <f>IF(Розподіл!J56=2630,Розподіл!K56,0)</f>
        <v>0</v>
      </c>
      <c r="U39">
        <f>IF(Розподіл!J56=2710,Розподіл!K56,0)</f>
        <v>0</v>
      </c>
      <c r="V39">
        <f>IF(Розподіл!J56=2720,Розподіл!K56,0)</f>
        <v>0</v>
      </c>
      <c r="W39">
        <f>IF(Розподіл!J56=2730,Розподіл!K56,0)</f>
        <v>0</v>
      </c>
    </row>
    <row r="40" spans="1:23" ht="12.75">
      <c r="A40">
        <f>IF(Розподіл!J57=2111,Розподіл!K57,0)</f>
        <v>0</v>
      </c>
      <c r="B40">
        <f>IF(Розподіл!J57=2120,Розподіл!K57,0)</f>
        <v>0</v>
      </c>
      <c r="C40">
        <f>IF(Розподіл!J57=2210,Розподіл!K57,0)</f>
        <v>0</v>
      </c>
      <c r="D40">
        <f>IF(Розподіл!J57=2220,Розподіл!K57,0)</f>
        <v>0</v>
      </c>
      <c r="E40">
        <f>IF(Розподіл!J57=2230,Розподіл!K57,0)</f>
        <v>0</v>
      </c>
      <c r="F40">
        <f>IF(Розподіл!J57=2240,Розподіл!K57,0)</f>
        <v>0</v>
      </c>
      <c r="G40">
        <f>IF(Розподіл!J57=2250,Розподіл!K57,0)</f>
        <v>0</v>
      </c>
      <c r="H40">
        <f>IF(Розподіл!J57=2272,Розподіл!K57,0)</f>
        <v>0</v>
      </c>
      <c r="I40">
        <f>IF(Розподіл!J57=2273,Розподіл!K57,0)</f>
        <v>0</v>
      </c>
      <c r="J40">
        <f>IF(Розподіл!J57=2275,Розподіл!K57,0)</f>
        <v>0</v>
      </c>
      <c r="K40">
        <f>IF(Розподіл!J57=2281,Розподіл!K57,0)</f>
        <v>0</v>
      </c>
      <c r="L40">
        <f>IF(Розподіл!J57=2282,Розподіл!K57,0)</f>
        <v>0</v>
      </c>
      <c r="M40">
        <f>IF(Розподіл!J57=2800,Розподіл!K57,0)</f>
        <v>0</v>
      </c>
      <c r="N40">
        <f>IF(Розподіл!J57=2281,Розподіл!K57,0)</f>
        <v>0</v>
      </c>
      <c r="O40">
        <f>IF(Розподіл!J57=2282,Розподіл!K57,0)</f>
        <v>0</v>
      </c>
      <c r="P40">
        <f>IF(Розподіл!J57=2410,Розподіл!K57,0)</f>
        <v>0</v>
      </c>
      <c r="Q40">
        <f>IF(Розподіл!J57=2420,Розподіл!K57,0)</f>
        <v>0</v>
      </c>
      <c r="R40">
        <f>IF(Розподіл!J57=2610,Розподіл!K57,0)</f>
        <v>0</v>
      </c>
      <c r="S40">
        <f>IF(Розподіл!J57=2620,Розподіл!K57,0)</f>
        <v>0</v>
      </c>
      <c r="T40">
        <f>IF(Розподіл!J57=2630,Розподіл!K57,0)</f>
        <v>0</v>
      </c>
      <c r="U40">
        <f>IF(Розподіл!J57=2710,Розподіл!K57,0)</f>
        <v>0</v>
      </c>
      <c r="V40">
        <f>IF(Розподіл!J57=2720,Розподіл!K57,0)</f>
        <v>0</v>
      </c>
      <c r="W40">
        <f>IF(Розподіл!J57=2730,Розподіл!K57,0)</f>
        <v>0</v>
      </c>
    </row>
    <row r="41" spans="1:23" ht="12.75">
      <c r="A41">
        <f>IF(Розподіл!J58=2111,Розподіл!K58,0)</f>
        <v>0</v>
      </c>
      <c r="B41">
        <f>IF(Розподіл!J58=2120,Розподіл!K58,0)</f>
        <v>0</v>
      </c>
      <c r="C41">
        <f>IF(Розподіл!J58=2210,Розподіл!K58,0)</f>
        <v>0</v>
      </c>
      <c r="D41">
        <f>IF(Розподіл!J58=2220,Розподіл!K58,0)</f>
        <v>0</v>
      </c>
      <c r="E41">
        <f>IF(Розподіл!J58=2230,Розподіл!K58,0)</f>
        <v>0</v>
      </c>
      <c r="F41">
        <f>IF(Розподіл!J58=2240,Розподіл!K58,0)</f>
        <v>0</v>
      </c>
      <c r="G41">
        <f>IF(Розподіл!J58=2250,Розподіл!K58,0)</f>
        <v>0</v>
      </c>
      <c r="H41">
        <f>IF(Розподіл!J58=2272,Розподіл!K58,0)</f>
        <v>0</v>
      </c>
      <c r="I41">
        <f>IF(Розподіл!J58=2273,Розподіл!K58,0)</f>
        <v>0</v>
      </c>
      <c r="J41">
        <f>IF(Розподіл!J58=2275,Розподіл!K58,0)</f>
        <v>0</v>
      </c>
      <c r="K41">
        <f>IF(Розподіл!J58=2281,Розподіл!K58,0)</f>
        <v>0</v>
      </c>
      <c r="L41">
        <f>IF(Розподіл!J58=2282,Розподіл!K58,0)</f>
        <v>0</v>
      </c>
      <c r="M41">
        <f>IF(Розподіл!J58=2800,Розподіл!K58,0)</f>
        <v>0</v>
      </c>
      <c r="N41">
        <f>IF(Розподіл!J58=2281,Розподіл!K58,0)</f>
        <v>0</v>
      </c>
      <c r="O41">
        <f>IF(Розподіл!J58=2282,Розподіл!K58,0)</f>
        <v>0</v>
      </c>
      <c r="P41">
        <f>IF(Розподіл!J58=2410,Розподіл!K58,0)</f>
        <v>0</v>
      </c>
      <c r="Q41">
        <f>IF(Розподіл!J58=2420,Розподіл!K58,0)</f>
        <v>0</v>
      </c>
      <c r="R41">
        <f>IF(Розподіл!J58=2610,Розподіл!K58,0)</f>
        <v>0</v>
      </c>
      <c r="S41">
        <f>IF(Розподіл!J58=2620,Розподіл!K58,0)</f>
        <v>0</v>
      </c>
      <c r="T41">
        <f>IF(Розподіл!J58=2630,Розподіл!K58,0)</f>
        <v>0</v>
      </c>
      <c r="U41">
        <f>IF(Розподіл!J58=2710,Розподіл!K58,0)</f>
        <v>0</v>
      </c>
      <c r="V41">
        <f>IF(Розподіл!J58=2720,Розподіл!K58,0)</f>
        <v>0</v>
      </c>
      <c r="W41">
        <f>IF(Розподіл!J58=2730,Розподіл!K58,0)</f>
        <v>0</v>
      </c>
    </row>
    <row r="42" spans="1:23" ht="12.75">
      <c r="A42">
        <f>IF(Розподіл!J59=2111,Розподіл!K59,0)</f>
        <v>0</v>
      </c>
      <c r="B42">
        <f>IF(Розподіл!J59=2120,Розподіл!K59,0)</f>
        <v>0</v>
      </c>
      <c r="C42">
        <f>IF(Розподіл!J59=2210,Розподіл!K59,0)</f>
        <v>0</v>
      </c>
      <c r="D42">
        <f>IF(Розподіл!J59=2220,Розподіл!K59,0)</f>
        <v>0</v>
      </c>
      <c r="E42">
        <f>IF(Розподіл!J59=2230,Розподіл!K59,0)</f>
        <v>0</v>
      </c>
      <c r="F42">
        <f>IF(Розподіл!J59=2240,Розподіл!K59,0)</f>
        <v>0</v>
      </c>
      <c r="G42">
        <f>IF(Розподіл!J59=2250,Розподіл!K59,0)</f>
        <v>0</v>
      </c>
      <c r="H42">
        <f>IF(Розподіл!J59=2272,Розподіл!K59,0)</f>
        <v>0</v>
      </c>
      <c r="I42">
        <f>IF(Розподіл!J59=2273,Розподіл!K59,0)</f>
        <v>0</v>
      </c>
      <c r="J42">
        <f>IF(Розподіл!J59=2275,Розподіл!K59,0)</f>
        <v>0</v>
      </c>
      <c r="K42">
        <f>IF(Розподіл!J59=2281,Розподіл!K59,0)</f>
        <v>0</v>
      </c>
      <c r="L42">
        <f>IF(Розподіл!J59=2282,Розподіл!K59,0)</f>
        <v>0</v>
      </c>
      <c r="M42">
        <f>IF(Розподіл!J59=2800,Розподіл!K59,0)</f>
        <v>0</v>
      </c>
      <c r="N42">
        <f>IF(Розподіл!J59=2281,Розподіл!K59,0)</f>
        <v>0</v>
      </c>
      <c r="O42">
        <f>IF(Розподіл!J59=2282,Розподіл!K59,0)</f>
        <v>0</v>
      </c>
      <c r="P42">
        <f>IF(Розподіл!J59=2410,Розподіл!K59,0)</f>
        <v>0</v>
      </c>
      <c r="Q42">
        <f>IF(Розподіл!J59=2420,Розподіл!K59,0)</f>
        <v>0</v>
      </c>
      <c r="R42">
        <f>IF(Розподіл!J59=2610,Розподіл!K59,0)</f>
        <v>0</v>
      </c>
      <c r="S42">
        <f>IF(Розподіл!J59=2620,Розподіл!K59,0)</f>
        <v>0</v>
      </c>
      <c r="T42">
        <f>IF(Розподіл!J59=2630,Розподіл!K59,0)</f>
        <v>0</v>
      </c>
      <c r="U42">
        <f>IF(Розподіл!J59=2710,Розподіл!K59,0)</f>
        <v>0</v>
      </c>
      <c r="V42">
        <f>IF(Розподіл!J59=2720,Розподіл!K59,0)</f>
        <v>0</v>
      </c>
      <c r="W42">
        <f>IF(Розподіл!J59=2730,Розподіл!K59,0)</f>
        <v>0</v>
      </c>
    </row>
    <row r="43" spans="1:23" ht="12.75">
      <c r="A43">
        <f>IF(Розподіл!J60=2111,Розподіл!K60,0)</f>
        <v>0</v>
      </c>
      <c r="B43">
        <f>IF(Розподіл!J60=2120,Розподіл!K60,0)</f>
        <v>0</v>
      </c>
      <c r="C43">
        <f>IF(Розподіл!J60=2210,Розподіл!K60,0)</f>
        <v>0</v>
      </c>
      <c r="D43">
        <f>IF(Розподіл!J60=2220,Розподіл!K60,0)</f>
        <v>0</v>
      </c>
      <c r="E43">
        <f>IF(Розподіл!J60=2230,Розподіл!K60,0)</f>
        <v>0</v>
      </c>
      <c r="F43">
        <f>IF(Розподіл!J60=2240,Розподіл!K60,0)</f>
        <v>0</v>
      </c>
      <c r="G43">
        <f>IF(Розподіл!J60=2250,Розподіл!K60,0)</f>
        <v>0</v>
      </c>
      <c r="H43">
        <f>IF(Розподіл!J60=2272,Розподіл!K60,0)</f>
        <v>0</v>
      </c>
      <c r="I43">
        <f>IF(Розподіл!J60=2273,Розподіл!K60,0)</f>
        <v>0</v>
      </c>
      <c r="J43">
        <f>IF(Розподіл!J60=2275,Розподіл!K60,0)</f>
        <v>0</v>
      </c>
      <c r="K43">
        <f>IF(Розподіл!J60=2281,Розподіл!K60,0)</f>
        <v>0</v>
      </c>
      <c r="L43">
        <f>IF(Розподіл!J60=2282,Розподіл!K60,0)</f>
        <v>0</v>
      </c>
      <c r="M43">
        <f>IF(Розподіл!J60=2800,Розподіл!K60,0)</f>
        <v>0</v>
      </c>
      <c r="N43">
        <f>IF(Розподіл!J60=2281,Розподіл!K60,0)</f>
        <v>0</v>
      </c>
      <c r="O43">
        <f>IF(Розподіл!J60=2282,Розподіл!K60,0)</f>
        <v>0</v>
      </c>
      <c r="P43">
        <f>IF(Розподіл!J60=2410,Розподіл!K60,0)</f>
        <v>0</v>
      </c>
      <c r="Q43">
        <f>IF(Розподіл!J60=2420,Розподіл!K60,0)</f>
        <v>0</v>
      </c>
      <c r="R43">
        <f>IF(Розподіл!J60=2610,Розподіл!K60,0)</f>
        <v>0</v>
      </c>
      <c r="S43">
        <f>IF(Розподіл!J60=2620,Розподіл!K60,0)</f>
        <v>0</v>
      </c>
      <c r="T43">
        <f>IF(Розподіл!J60=2630,Розподіл!K60,0)</f>
        <v>0</v>
      </c>
      <c r="U43">
        <f>IF(Розподіл!J60=2710,Розподіл!K60,0)</f>
        <v>0</v>
      </c>
      <c r="V43">
        <f>IF(Розподіл!J60=2720,Розподіл!K60,0)</f>
        <v>0</v>
      </c>
      <c r="W43">
        <f>IF(Розподіл!J60=2730,Розподіл!K60,0)</f>
        <v>0</v>
      </c>
    </row>
    <row r="44" spans="1:23" ht="12.75">
      <c r="A44">
        <f>IF(Розподіл!J61=2111,Розподіл!K61,0)</f>
        <v>0</v>
      </c>
      <c r="B44">
        <f>IF(Розподіл!J61=2120,Розподіл!K61,0)</f>
        <v>0</v>
      </c>
      <c r="C44">
        <f>IF(Розподіл!J61=2210,Розподіл!K61,0)</f>
        <v>0</v>
      </c>
      <c r="D44">
        <f>IF(Розподіл!J61=2220,Розподіл!K61,0)</f>
        <v>0</v>
      </c>
      <c r="E44">
        <f>IF(Розподіл!J61=2230,Розподіл!K61,0)</f>
        <v>0</v>
      </c>
      <c r="F44">
        <f>IF(Розподіл!J61=2240,Розподіл!K61,0)</f>
        <v>0</v>
      </c>
      <c r="G44">
        <f>IF(Розподіл!J61=2250,Розподіл!K61,0)</f>
        <v>0</v>
      </c>
      <c r="H44">
        <f>IF(Розподіл!J61=2272,Розподіл!K61,0)</f>
        <v>0</v>
      </c>
      <c r="I44">
        <f>IF(Розподіл!J61=2273,Розподіл!K61,0)</f>
        <v>0</v>
      </c>
      <c r="J44">
        <f>IF(Розподіл!J61=2275,Розподіл!K61,0)</f>
        <v>0</v>
      </c>
      <c r="K44">
        <f>IF(Розподіл!J61=2281,Розподіл!K61,0)</f>
        <v>0</v>
      </c>
      <c r="L44">
        <f>IF(Розподіл!J61=2282,Розподіл!K61,0)</f>
        <v>0</v>
      </c>
      <c r="M44">
        <f>IF(Розподіл!J61=2800,Розподіл!K61,0)</f>
        <v>0</v>
      </c>
      <c r="N44">
        <f>IF(Розподіл!J61=2281,Розподіл!K61,0)</f>
        <v>0</v>
      </c>
      <c r="O44">
        <f>IF(Розподіл!J61=2282,Розподіл!K61,0)</f>
        <v>0</v>
      </c>
      <c r="P44">
        <f>IF(Розподіл!J61=2410,Розподіл!K61,0)</f>
        <v>0</v>
      </c>
      <c r="Q44">
        <f>IF(Розподіл!J61=2420,Розподіл!K61,0)</f>
        <v>0</v>
      </c>
      <c r="R44">
        <f>IF(Розподіл!J61=2610,Розподіл!K61,0)</f>
        <v>0</v>
      </c>
      <c r="S44">
        <f>IF(Розподіл!J61=2620,Розподіл!K61,0)</f>
        <v>0</v>
      </c>
      <c r="T44">
        <f>IF(Розподіл!J61=2630,Розподіл!K61,0)</f>
        <v>0</v>
      </c>
      <c r="U44">
        <f>IF(Розподіл!J61=2710,Розподіл!K61,0)</f>
        <v>0</v>
      </c>
      <c r="V44">
        <f>IF(Розподіл!J61=2720,Розподіл!K61,0)</f>
        <v>0</v>
      </c>
      <c r="W44">
        <f>IF(Розподіл!J61=2730,Розподіл!K61,0)</f>
        <v>0</v>
      </c>
    </row>
    <row r="45" spans="1:23" ht="12.75">
      <c r="A45">
        <f>IF(Розподіл!J62=2111,Розподіл!K62,0)</f>
        <v>0</v>
      </c>
      <c r="B45">
        <f>IF(Розподіл!J62=2120,Розподіл!K62,0)</f>
        <v>0</v>
      </c>
      <c r="C45">
        <f>IF(Розподіл!J62=2210,Розподіл!K62,0)</f>
        <v>0</v>
      </c>
      <c r="D45">
        <f>IF(Розподіл!J62=2220,Розподіл!K62,0)</f>
        <v>0</v>
      </c>
      <c r="E45">
        <f>IF(Розподіл!J62=2230,Розподіл!K62,0)</f>
        <v>0</v>
      </c>
      <c r="F45">
        <f>IF(Розподіл!J62=2240,Розподіл!K62,0)</f>
        <v>0</v>
      </c>
      <c r="G45">
        <f>IF(Розподіл!J62=2250,Розподіл!K62,0)</f>
        <v>0</v>
      </c>
      <c r="H45">
        <f>IF(Розподіл!J62=2272,Розподіл!K62,0)</f>
        <v>0</v>
      </c>
      <c r="I45">
        <f>IF(Розподіл!J62=2273,Розподіл!K62,0)</f>
        <v>0</v>
      </c>
      <c r="J45">
        <f>IF(Розподіл!J62=2275,Розподіл!K62,0)</f>
        <v>0</v>
      </c>
      <c r="K45">
        <f>IF(Розподіл!J62=2281,Розподіл!K62,0)</f>
        <v>0</v>
      </c>
      <c r="L45">
        <f>IF(Розподіл!J62=2282,Розподіл!K62,0)</f>
        <v>0</v>
      </c>
      <c r="M45">
        <f>IF(Розподіл!J62=2800,Розподіл!K62,0)</f>
        <v>0</v>
      </c>
      <c r="N45">
        <f>IF(Розподіл!J62=2281,Розподіл!K62,0)</f>
        <v>0</v>
      </c>
      <c r="O45">
        <f>IF(Розподіл!J62=2282,Розподіл!K62,0)</f>
        <v>0</v>
      </c>
      <c r="P45">
        <f>IF(Розподіл!J62=2410,Розподіл!K62,0)</f>
        <v>0</v>
      </c>
      <c r="Q45">
        <f>IF(Розподіл!J62=2420,Розподіл!K62,0)</f>
        <v>0</v>
      </c>
      <c r="R45">
        <f>IF(Розподіл!J62=2610,Розподіл!K62,0)</f>
        <v>0</v>
      </c>
      <c r="S45">
        <f>IF(Розподіл!J62=2620,Розподіл!K62,0)</f>
        <v>0</v>
      </c>
      <c r="T45">
        <f>IF(Розподіл!J62=2630,Розподіл!K62,0)</f>
        <v>0</v>
      </c>
      <c r="U45">
        <f>IF(Розподіл!J62=2710,Розподіл!K62,0)</f>
        <v>0</v>
      </c>
      <c r="V45">
        <f>IF(Розподіл!J62=2720,Розподіл!K62,0)</f>
        <v>0</v>
      </c>
      <c r="W45">
        <f>IF(Розподіл!J62=2730,Розподіл!K62,0)</f>
        <v>0</v>
      </c>
    </row>
    <row r="46" spans="1:23" ht="12.75">
      <c r="A46">
        <f>IF(Розподіл!J63=2111,Розподіл!K63,0)</f>
        <v>0</v>
      </c>
      <c r="B46">
        <f>IF(Розподіл!J63=2120,Розподіл!K63,0)</f>
        <v>0</v>
      </c>
      <c r="C46">
        <f>IF(Розподіл!J63=2210,Розподіл!K63,0)</f>
        <v>0</v>
      </c>
      <c r="D46">
        <f>IF(Розподіл!J63=2220,Розподіл!K63,0)</f>
        <v>0</v>
      </c>
      <c r="E46">
        <f>IF(Розподіл!J63=2230,Розподіл!K63,0)</f>
        <v>0</v>
      </c>
      <c r="F46">
        <f>IF(Розподіл!J63=2240,Розподіл!K63,0)</f>
        <v>0</v>
      </c>
      <c r="G46">
        <f>IF(Розподіл!J63=2250,Розподіл!K63,0)</f>
        <v>0</v>
      </c>
      <c r="H46">
        <f>IF(Розподіл!J63=2272,Розподіл!K63,0)</f>
        <v>0</v>
      </c>
      <c r="I46">
        <f>IF(Розподіл!J63=2273,Розподіл!K63,0)</f>
        <v>0</v>
      </c>
      <c r="J46">
        <f>IF(Розподіл!J63=2275,Розподіл!K63,0)</f>
        <v>0</v>
      </c>
      <c r="K46">
        <f>IF(Розподіл!J63=2281,Розподіл!K63,0)</f>
        <v>0</v>
      </c>
      <c r="L46">
        <f>IF(Розподіл!J63=2282,Розподіл!K63,0)</f>
        <v>0</v>
      </c>
      <c r="M46">
        <f>IF(Розподіл!J63=2800,Розподіл!K63,0)</f>
        <v>0</v>
      </c>
      <c r="N46">
        <f>IF(Розподіл!J63=2281,Розподіл!K63,0)</f>
        <v>0</v>
      </c>
      <c r="O46">
        <f>IF(Розподіл!J63=2282,Розподіл!K63,0)</f>
        <v>0</v>
      </c>
      <c r="P46">
        <f>IF(Розподіл!J63=2410,Розподіл!K63,0)</f>
        <v>0</v>
      </c>
      <c r="Q46">
        <f>IF(Розподіл!J63=2420,Розподіл!K63,0)</f>
        <v>0</v>
      </c>
      <c r="R46">
        <f>IF(Розподіл!J63=2610,Розподіл!K63,0)</f>
        <v>0</v>
      </c>
      <c r="S46">
        <f>IF(Розподіл!J63=2620,Розподіл!K63,0)</f>
        <v>0</v>
      </c>
      <c r="T46">
        <f>IF(Розподіл!J63=2630,Розподіл!K63,0)</f>
        <v>0</v>
      </c>
      <c r="U46">
        <f>IF(Розподіл!J63=2710,Розподіл!K63,0)</f>
        <v>0</v>
      </c>
      <c r="V46">
        <f>IF(Розподіл!J63=2720,Розподіл!K63,0)</f>
        <v>0</v>
      </c>
      <c r="W46">
        <f>IF(Розподіл!J63=2730,Розподіл!K63,0)</f>
        <v>0</v>
      </c>
    </row>
    <row r="47" spans="1:23" ht="12.75">
      <c r="A47">
        <f>IF(Розподіл!J64=2111,Розподіл!K64,0)</f>
        <v>0</v>
      </c>
      <c r="B47">
        <f>IF(Розподіл!J64=2120,Розподіл!K64,0)</f>
        <v>0</v>
      </c>
      <c r="C47">
        <f>IF(Розподіл!J64=2210,Розподіл!K64,0)</f>
        <v>0</v>
      </c>
      <c r="D47">
        <f>IF(Розподіл!J64=2220,Розподіл!K64,0)</f>
        <v>0</v>
      </c>
      <c r="E47">
        <f>IF(Розподіл!J64=2230,Розподіл!K64,0)</f>
        <v>0</v>
      </c>
      <c r="F47">
        <f>IF(Розподіл!J64=2240,Розподіл!K64,0)</f>
        <v>0</v>
      </c>
      <c r="G47">
        <f>IF(Розподіл!J64=2250,Розподіл!K64,0)</f>
        <v>0</v>
      </c>
      <c r="H47">
        <f>IF(Розподіл!J64=2272,Розподіл!K64,0)</f>
        <v>0</v>
      </c>
      <c r="I47">
        <f>IF(Розподіл!J64=2273,Розподіл!K64,0)</f>
        <v>0</v>
      </c>
      <c r="J47">
        <f>IF(Розподіл!J64=2275,Розподіл!K64,0)</f>
        <v>0</v>
      </c>
      <c r="K47">
        <f>IF(Розподіл!J64=2281,Розподіл!K64,0)</f>
        <v>0</v>
      </c>
      <c r="L47">
        <f>IF(Розподіл!J64=2282,Розподіл!K64,0)</f>
        <v>0</v>
      </c>
      <c r="M47">
        <f>IF(Розподіл!J64=2800,Розподіл!K64,0)</f>
        <v>0</v>
      </c>
      <c r="N47">
        <f>IF(Розподіл!J64=2281,Розподіл!K64,0)</f>
        <v>0</v>
      </c>
      <c r="O47">
        <f>IF(Розподіл!J64=2282,Розподіл!K64,0)</f>
        <v>0</v>
      </c>
      <c r="P47">
        <f>IF(Розподіл!J64=2410,Розподіл!K64,0)</f>
        <v>0</v>
      </c>
      <c r="Q47">
        <f>IF(Розподіл!J64=2420,Розподіл!K64,0)</f>
        <v>0</v>
      </c>
      <c r="R47">
        <f>IF(Розподіл!J64=2610,Розподіл!K64,0)</f>
        <v>0</v>
      </c>
      <c r="S47">
        <f>IF(Розподіл!J64=2620,Розподіл!K64,0)</f>
        <v>0</v>
      </c>
      <c r="T47">
        <f>IF(Розподіл!J64=2630,Розподіл!K64,0)</f>
        <v>0</v>
      </c>
      <c r="U47">
        <f>IF(Розподіл!J64=2710,Розподіл!K64,0)</f>
        <v>0</v>
      </c>
      <c r="V47">
        <f>IF(Розподіл!J64=2720,Розподіл!K64,0)</f>
        <v>0</v>
      </c>
      <c r="W47">
        <f>IF(Розподіл!J64=2730,Розподіл!K64,0)</f>
        <v>0</v>
      </c>
    </row>
    <row r="48" spans="1:23" ht="12.75">
      <c r="A48">
        <f>IF(Розподіл!J65=2111,Розподіл!K65,0)</f>
        <v>0</v>
      </c>
      <c r="B48">
        <f>IF(Розподіл!J65=2120,Розподіл!K65,0)</f>
        <v>0</v>
      </c>
      <c r="C48">
        <f>IF(Розподіл!J65=2210,Розподіл!K65,0)</f>
        <v>0</v>
      </c>
      <c r="D48">
        <f>IF(Розподіл!J65=2220,Розподіл!K65,0)</f>
        <v>0</v>
      </c>
      <c r="E48">
        <f>IF(Розподіл!J65=2230,Розподіл!K65,0)</f>
        <v>0</v>
      </c>
      <c r="F48">
        <f>IF(Розподіл!J65=2240,Розподіл!K65,0)</f>
        <v>140</v>
      </c>
      <c r="G48">
        <f>IF(Розподіл!J65=2250,Розподіл!K65,0)</f>
        <v>0</v>
      </c>
      <c r="H48">
        <f>IF(Розподіл!J65=2272,Розподіл!K65,0)</f>
        <v>0</v>
      </c>
      <c r="I48">
        <f>IF(Розподіл!J65=2273,Розподіл!K65,0)</f>
        <v>0</v>
      </c>
      <c r="J48">
        <f>IF(Розподіл!J65=2275,Розподіл!K65,0)</f>
        <v>0</v>
      </c>
      <c r="K48">
        <f>IF(Розподіл!J65=2281,Розподіл!K65,0)</f>
        <v>0</v>
      </c>
      <c r="L48">
        <f>IF(Розподіл!J65=2282,Розподіл!K65,0)</f>
        <v>0</v>
      </c>
      <c r="M48">
        <f>IF(Розподіл!J65=2800,Розподіл!K65,0)</f>
        <v>0</v>
      </c>
      <c r="N48">
        <f>IF(Розподіл!J65=2281,Розподіл!K65,0)</f>
        <v>0</v>
      </c>
      <c r="O48">
        <f>IF(Розподіл!J65=2282,Розподіл!K65,0)</f>
        <v>0</v>
      </c>
      <c r="P48">
        <f>IF(Розподіл!J65=2410,Розподіл!K65,0)</f>
        <v>0</v>
      </c>
      <c r="Q48">
        <f>IF(Розподіл!J65=2420,Розподіл!K65,0)</f>
        <v>0</v>
      </c>
      <c r="R48">
        <f>IF(Розподіл!J65=2610,Розподіл!K65,0)</f>
        <v>0</v>
      </c>
      <c r="S48">
        <f>IF(Розподіл!J65=2620,Розподіл!K65,0)</f>
        <v>0</v>
      </c>
      <c r="T48">
        <f>IF(Розподіл!J65=2630,Розподіл!K65,0)</f>
        <v>0</v>
      </c>
      <c r="U48">
        <f>IF(Розподіл!J65=2710,Розподіл!K65,0)</f>
        <v>0</v>
      </c>
      <c r="V48">
        <f>IF(Розподіл!J65=2720,Розподіл!K65,0)</f>
        <v>0</v>
      </c>
      <c r="W48">
        <f>IF(Розподіл!J65=2730,Розподіл!K65,0)</f>
        <v>0</v>
      </c>
    </row>
    <row r="49" spans="1:23" ht="12.75">
      <c r="A49">
        <f>IF(Розподіл!J66=2111,Розподіл!K66,0)</f>
        <v>0</v>
      </c>
      <c r="B49">
        <f>IF(Розподіл!J66=2120,Розподіл!K66,0)</f>
        <v>0</v>
      </c>
      <c r="C49">
        <f>IF(Розподіл!J66=2210,Розподіл!K66,0)</f>
        <v>0</v>
      </c>
      <c r="D49">
        <f>IF(Розподіл!J66=2220,Розподіл!K66,0)</f>
        <v>0</v>
      </c>
      <c r="E49">
        <f>IF(Розподіл!J66=2230,Розподіл!K66,0)</f>
        <v>0</v>
      </c>
      <c r="F49">
        <f>IF(Розподіл!J66=2240,Розподіл!K66,0)</f>
        <v>0</v>
      </c>
      <c r="G49">
        <f>IF(Розподіл!J66=2250,Розподіл!K66,0)</f>
        <v>0</v>
      </c>
      <c r="H49">
        <f>IF(Розподіл!J66=2272,Розподіл!K66,0)</f>
        <v>0</v>
      </c>
      <c r="I49">
        <f>IF(Розподіл!J66=2273,Розподіл!K66,0)</f>
        <v>0</v>
      </c>
      <c r="J49">
        <f>IF(Розподіл!J66=2275,Розподіл!K66,0)</f>
        <v>0</v>
      </c>
      <c r="K49">
        <f>IF(Розподіл!J66=2281,Розподіл!K66,0)</f>
        <v>0</v>
      </c>
      <c r="L49">
        <f>IF(Розподіл!J66=2282,Розподіл!K66,0)</f>
        <v>0</v>
      </c>
      <c r="M49">
        <f>IF(Розподіл!J66=2800,Розподіл!K66,0)</f>
        <v>0</v>
      </c>
      <c r="N49">
        <f>IF(Розподіл!J66=2281,Розподіл!K66,0)</f>
        <v>0</v>
      </c>
      <c r="O49">
        <f>IF(Розподіл!J66=2282,Розподіл!K66,0)</f>
        <v>0</v>
      </c>
      <c r="P49">
        <f>IF(Розподіл!J66=2410,Розподіл!K66,0)</f>
        <v>0</v>
      </c>
      <c r="Q49">
        <f>IF(Розподіл!J66=2420,Розподіл!K66,0)</f>
        <v>0</v>
      </c>
      <c r="R49">
        <f>IF(Розподіл!J66=2610,Розподіл!K66,0)</f>
        <v>0</v>
      </c>
      <c r="S49">
        <f>IF(Розподіл!J66=2620,Розподіл!K66,0)</f>
        <v>0</v>
      </c>
      <c r="T49">
        <f>IF(Розподіл!J66=2630,Розподіл!K66,0)</f>
        <v>0</v>
      </c>
      <c r="U49">
        <f>IF(Розподіл!J66=2710,Розподіл!K66,0)</f>
        <v>0</v>
      </c>
      <c r="V49">
        <f>IF(Розподіл!J66=2720,Розподіл!K66,0)</f>
        <v>0</v>
      </c>
      <c r="W49">
        <f>IF(Розподіл!J66=2730,Розподіл!K66,0)</f>
        <v>0</v>
      </c>
    </row>
    <row r="50" spans="1:23" ht="12.75">
      <c r="A50">
        <f>IF(Розподіл!J67=2111,Розподіл!K67,0)</f>
        <v>0</v>
      </c>
      <c r="B50">
        <f>IF(Розподіл!J67=2120,Розподіл!K67,0)</f>
        <v>0</v>
      </c>
      <c r="C50">
        <f>IF(Розподіл!J67=2210,Розподіл!K67,0)</f>
        <v>0</v>
      </c>
      <c r="D50">
        <f>IF(Розподіл!J67=2220,Розподіл!K67,0)</f>
        <v>0</v>
      </c>
      <c r="E50">
        <f>IF(Розподіл!J67=2230,Розподіл!K67,0)</f>
        <v>0</v>
      </c>
      <c r="F50">
        <f>IF(Розподіл!J67=2240,Розподіл!K67,0)</f>
        <v>0</v>
      </c>
      <c r="G50">
        <f>IF(Розподіл!J67=2250,Розподіл!K67,0)</f>
        <v>0</v>
      </c>
      <c r="H50">
        <f>IF(Розподіл!J67=2272,Розподіл!K67,0)</f>
        <v>0</v>
      </c>
      <c r="I50">
        <f>IF(Розподіл!J67=2273,Розподіл!K67,0)</f>
        <v>0</v>
      </c>
      <c r="J50">
        <f>IF(Розподіл!J67=2275,Розподіл!K67,0)</f>
        <v>0</v>
      </c>
      <c r="K50">
        <f>IF(Розподіл!J67=2281,Розподіл!K67,0)</f>
        <v>0</v>
      </c>
      <c r="L50">
        <f>IF(Розподіл!J67=2282,Розподіл!K67,0)</f>
        <v>0</v>
      </c>
      <c r="M50">
        <f>IF(Розподіл!J67=2800,Розподіл!K67,0)</f>
        <v>0</v>
      </c>
      <c r="N50">
        <f>IF(Розподіл!J67=2281,Розподіл!K67,0)</f>
        <v>0</v>
      </c>
      <c r="O50">
        <f>IF(Розподіл!J67=2282,Розподіл!K67,0)</f>
        <v>0</v>
      </c>
      <c r="P50">
        <f>IF(Розподіл!J67=2410,Розподіл!K67,0)</f>
        <v>0</v>
      </c>
      <c r="Q50">
        <f>IF(Розподіл!J67=2420,Розподіл!K67,0)</f>
        <v>0</v>
      </c>
      <c r="R50">
        <f>IF(Розподіл!J67=2610,Розподіл!K67,0)</f>
        <v>0</v>
      </c>
      <c r="S50">
        <f>IF(Розподіл!J67=2620,Розподіл!K67,0)</f>
        <v>0</v>
      </c>
      <c r="T50">
        <f>IF(Розподіл!J67=2630,Розподіл!K67,0)</f>
        <v>0</v>
      </c>
      <c r="U50">
        <f>IF(Розподіл!J67=2710,Розподіл!K67,0)</f>
        <v>0</v>
      </c>
      <c r="V50">
        <f>IF(Розподіл!J67=2720,Розподіл!K67,0)</f>
        <v>0</v>
      </c>
      <c r="W50">
        <f>IF(Розподіл!J67=2730,Розподіл!K67,0)</f>
        <v>0</v>
      </c>
    </row>
    <row r="51" spans="1:23" ht="12.75">
      <c r="A51">
        <f>IF(Розподіл!J68=2111,Розподіл!K68,0)</f>
        <v>0</v>
      </c>
      <c r="B51">
        <f>IF(Розподіл!J68=2120,Розподіл!K68,0)</f>
        <v>0</v>
      </c>
      <c r="C51">
        <f>IF(Розподіл!J68=2210,Розподіл!K68,0)</f>
        <v>0</v>
      </c>
      <c r="D51">
        <f>IF(Розподіл!J68=2220,Розподіл!K68,0)</f>
        <v>0</v>
      </c>
      <c r="E51">
        <f>IF(Розподіл!J68=2230,Розподіл!K68,0)</f>
        <v>0</v>
      </c>
      <c r="F51">
        <f>IF(Розподіл!J68=2240,Розподіл!K68,0)</f>
        <v>0</v>
      </c>
      <c r="G51">
        <f>IF(Розподіл!J68=2250,Розподіл!K68,0)</f>
        <v>0</v>
      </c>
      <c r="H51">
        <f>IF(Розподіл!J68=2272,Розподіл!K68,0)</f>
        <v>0</v>
      </c>
      <c r="I51">
        <f>IF(Розподіл!J68=2273,Розподіл!K68,0)</f>
        <v>0</v>
      </c>
      <c r="J51">
        <f>IF(Розподіл!J68=2275,Розподіл!K68,0)</f>
        <v>0</v>
      </c>
      <c r="K51">
        <f>IF(Розподіл!J68=2281,Розподіл!K68,0)</f>
        <v>0</v>
      </c>
      <c r="L51">
        <f>IF(Розподіл!J68=2282,Розподіл!K68,0)</f>
        <v>0</v>
      </c>
      <c r="M51">
        <f>IF(Розподіл!J68=2800,Розподіл!K68,0)</f>
        <v>0</v>
      </c>
      <c r="N51">
        <f>IF(Розподіл!J68=2281,Розподіл!K68,0)</f>
        <v>0</v>
      </c>
      <c r="O51">
        <f>IF(Розподіл!J68=2282,Розподіл!K68,0)</f>
        <v>0</v>
      </c>
      <c r="P51">
        <f>IF(Розподіл!J68=2410,Розподіл!K68,0)</f>
        <v>0</v>
      </c>
      <c r="Q51">
        <f>IF(Розподіл!J68=2420,Розподіл!K68,0)</f>
        <v>0</v>
      </c>
      <c r="R51">
        <f>IF(Розподіл!J68=2610,Розподіл!K68,0)</f>
        <v>0</v>
      </c>
      <c r="S51">
        <f>IF(Розподіл!J68=2620,Розподіл!K68,0)</f>
        <v>0</v>
      </c>
      <c r="T51">
        <f>IF(Розподіл!J68=2630,Розподіл!K68,0)</f>
        <v>0</v>
      </c>
      <c r="U51">
        <f>IF(Розподіл!J68=2710,Розподіл!K68,0)</f>
        <v>0</v>
      </c>
      <c r="V51">
        <f>IF(Розподіл!J68=2720,Розподіл!K68,0)</f>
        <v>0</v>
      </c>
      <c r="W51">
        <f>IF(Розподіл!J68=2730,Розподіл!K68,0)</f>
        <v>0</v>
      </c>
    </row>
    <row r="52" spans="1:23" ht="12.75">
      <c r="A52">
        <f>IF(Розподіл!J69=2111,Розподіл!K69,0)</f>
        <v>0</v>
      </c>
      <c r="B52">
        <f>IF(Розподіл!J69=2120,Розподіл!K69,0)</f>
        <v>0</v>
      </c>
      <c r="C52">
        <f>IF(Розподіл!J69=2210,Розподіл!K69,0)</f>
        <v>0</v>
      </c>
      <c r="D52">
        <f>IF(Розподіл!J69=2220,Розподіл!K69,0)</f>
        <v>0</v>
      </c>
      <c r="E52">
        <f>IF(Розподіл!J69=2230,Розподіл!K69,0)</f>
        <v>0</v>
      </c>
      <c r="F52">
        <f>IF(Розподіл!J69=2240,Розподіл!K69,0)</f>
        <v>0</v>
      </c>
      <c r="G52">
        <f>IF(Розподіл!J69=2250,Розподіл!K69,0)</f>
        <v>0</v>
      </c>
      <c r="H52">
        <f>IF(Розподіл!J69=2272,Розподіл!K69,0)</f>
        <v>0</v>
      </c>
      <c r="I52">
        <f>IF(Розподіл!J69=2273,Розподіл!K69,0)</f>
        <v>0</v>
      </c>
      <c r="J52">
        <f>IF(Розподіл!J69=2275,Розподіл!K69,0)</f>
        <v>0</v>
      </c>
      <c r="K52">
        <f>IF(Розподіл!J69=2281,Розподіл!K69,0)</f>
        <v>0</v>
      </c>
      <c r="L52">
        <f>IF(Розподіл!J69=2282,Розподіл!K69,0)</f>
        <v>0</v>
      </c>
      <c r="M52">
        <f>IF(Розподіл!J69=2800,Розподіл!K69,0)</f>
        <v>0</v>
      </c>
      <c r="N52">
        <f>IF(Розподіл!J69=2281,Розподіл!K69,0)</f>
        <v>0</v>
      </c>
      <c r="O52">
        <f>IF(Розподіл!J69=2282,Розподіл!K69,0)</f>
        <v>0</v>
      </c>
      <c r="P52">
        <f>IF(Розподіл!J69=2410,Розподіл!K69,0)</f>
        <v>0</v>
      </c>
      <c r="Q52">
        <f>IF(Розподіл!J69=2420,Розподіл!K69,0)</f>
        <v>0</v>
      </c>
      <c r="R52">
        <f>IF(Розподіл!J69=2610,Розподіл!K69,0)</f>
        <v>0</v>
      </c>
      <c r="S52">
        <f>IF(Розподіл!J69=2620,Розподіл!K69,0)</f>
        <v>0</v>
      </c>
      <c r="T52">
        <f>IF(Розподіл!J69=2630,Розподіл!K69,0)</f>
        <v>0</v>
      </c>
      <c r="U52">
        <f>IF(Розподіл!J69=2710,Розподіл!K69,0)</f>
        <v>0</v>
      </c>
      <c r="V52">
        <f>IF(Розподіл!J69=2720,Розподіл!K69,0)</f>
        <v>0</v>
      </c>
      <c r="W52">
        <f>IF(Розподіл!J69=2730,Розподіл!K69,0)</f>
        <v>0</v>
      </c>
    </row>
    <row r="53" spans="1:23" ht="12.75">
      <c r="A53">
        <f>IF(Розподіл!J70=2111,Розподіл!K70,0)</f>
        <v>0</v>
      </c>
      <c r="B53">
        <f>IF(Розподіл!J70=2120,Розподіл!K70,0)</f>
        <v>0</v>
      </c>
      <c r="C53">
        <f>IF(Розподіл!J70=2210,Розподіл!K70,0)</f>
        <v>0</v>
      </c>
      <c r="D53">
        <f>IF(Розподіл!J70=2220,Розподіл!K70,0)</f>
        <v>0</v>
      </c>
      <c r="E53">
        <f>IF(Розподіл!J70=2230,Розподіл!K70,0)</f>
        <v>0</v>
      </c>
      <c r="F53">
        <f>IF(Розподіл!J70=2240,Розподіл!K70,0)</f>
        <v>0</v>
      </c>
      <c r="G53">
        <f>IF(Розподіл!J70=2250,Розподіл!K70,0)</f>
        <v>0</v>
      </c>
      <c r="H53">
        <f>IF(Розподіл!J70=2272,Розподіл!K70,0)</f>
        <v>0</v>
      </c>
      <c r="I53">
        <f>IF(Розподіл!J70=2273,Розподіл!K70,0)</f>
        <v>0</v>
      </c>
      <c r="J53">
        <f>IF(Розподіл!J70=2275,Розподіл!K70,0)</f>
        <v>0</v>
      </c>
      <c r="K53">
        <f>IF(Розподіл!J70=2281,Розподіл!K70,0)</f>
        <v>0</v>
      </c>
      <c r="L53">
        <f>IF(Розподіл!J70=2282,Розподіл!K70,0)</f>
        <v>0</v>
      </c>
      <c r="M53">
        <f>IF(Розподіл!J70=2800,Розподіл!K70,0)</f>
        <v>0</v>
      </c>
      <c r="N53">
        <f>IF(Розподіл!J70=2281,Розподіл!K70,0)</f>
        <v>0</v>
      </c>
      <c r="O53">
        <f>IF(Розподіл!J70=2282,Розподіл!K70,0)</f>
        <v>0</v>
      </c>
      <c r="P53">
        <f>IF(Розподіл!J70=2410,Розподіл!K70,0)</f>
        <v>0</v>
      </c>
      <c r="Q53">
        <f>IF(Розподіл!J70=2420,Розподіл!K70,0)</f>
        <v>0</v>
      </c>
      <c r="R53">
        <f>IF(Розподіл!J70=2610,Розподіл!K70,0)</f>
        <v>0</v>
      </c>
      <c r="S53">
        <f>IF(Розподіл!J70=2620,Розподіл!K70,0)</f>
        <v>0</v>
      </c>
      <c r="T53">
        <f>IF(Розподіл!J70=2630,Розподіл!K70,0)</f>
        <v>0</v>
      </c>
      <c r="U53">
        <f>IF(Розподіл!J70=2710,Розподіл!K70,0)</f>
        <v>0</v>
      </c>
      <c r="V53">
        <f>IF(Розподіл!J70=2720,Розподіл!K70,0)</f>
        <v>0</v>
      </c>
      <c r="W53">
        <f>IF(Розподіл!J70=2730,Розподіл!K70,0)</f>
        <v>0</v>
      </c>
    </row>
    <row r="54" spans="1:23" ht="12.75">
      <c r="A54">
        <f>IF(Розподіл!J71=2111,Розподіл!K71,0)</f>
        <v>0</v>
      </c>
      <c r="B54">
        <f>IF(Розподіл!J71=2120,Розподіл!K71,0)</f>
        <v>0</v>
      </c>
      <c r="C54">
        <f>IF(Розподіл!J71=2210,Розподіл!K71,0)</f>
        <v>0</v>
      </c>
      <c r="D54">
        <f>IF(Розподіл!J71=2220,Розподіл!K71,0)</f>
        <v>0</v>
      </c>
      <c r="E54">
        <f>IF(Розподіл!J71=2230,Розподіл!K71,0)</f>
        <v>0</v>
      </c>
      <c r="F54">
        <f>IF(Розподіл!J71=2240,Розподіл!K71,0)</f>
        <v>0</v>
      </c>
      <c r="G54">
        <f>IF(Розподіл!J71=2250,Розподіл!K71,0)</f>
        <v>0</v>
      </c>
      <c r="H54">
        <f>IF(Розподіл!J71=2272,Розподіл!K71,0)</f>
        <v>0</v>
      </c>
      <c r="I54">
        <f>IF(Розподіл!J71=2273,Розподіл!K71,0)</f>
        <v>0</v>
      </c>
      <c r="J54">
        <f>IF(Розподіл!J71=2275,Розподіл!K71,0)</f>
        <v>0</v>
      </c>
      <c r="K54">
        <f>IF(Розподіл!J71=2281,Розподіл!K71,0)</f>
        <v>0</v>
      </c>
      <c r="L54">
        <f>IF(Розподіл!J71=2282,Розподіл!K71,0)</f>
        <v>0</v>
      </c>
      <c r="M54">
        <f>IF(Розподіл!J71=2800,Розподіл!K71,0)</f>
        <v>0</v>
      </c>
      <c r="N54">
        <f>IF(Розподіл!J71=2281,Розподіл!K71,0)</f>
        <v>0</v>
      </c>
      <c r="O54">
        <f>IF(Розподіл!J71=2282,Розподіл!K71,0)</f>
        <v>0</v>
      </c>
      <c r="P54">
        <f>IF(Розподіл!J71=2410,Розподіл!K71,0)</f>
        <v>0</v>
      </c>
      <c r="Q54">
        <f>IF(Розподіл!J71=2420,Розподіл!K71,0)</f>
        <v>0</v>
      </c>
      <c r="R54">
        <f>IF(Розподіл!J71=2610,Розподіл!K71,0)</f>
        <v>0</v>
      </c>
      <c r="S54">
        <f>IF(Розподіл!J71=2620,Розподіл!K71,0)</f>
        <v>0</v>
      </c>
      <c r="T54">
        <f>IF(Розподіл!J71=2630,Розподіл!K71,0)</f>
        <v>0</v>
      </c>
      <c r="U54">
        <f>IF(Розподіл!J71=2710,Розподіл!K71,0)</f>
        <v>0</v>
      </c>
      <c r="V54">
        <f>IF(Розподіл!J71=2720,Розподіл!K71,0)</f>
        <v>0</v>
      </c>
      <c r="W54">
        <f>IF(Розподіл!J71=2730,Розподіл!K71,0)</f>
        <v>0</v>
      </c>
    </row>
    <row r="55" spans="1:23" ht="12.75">
      <c r="A55">
        <f>IF(Розподіл!J72=2111,Розподіл!K72,0)</f>
        <v>0</v>
      </c>
      <c r="B55">
        <f>IF(Розподіл!J72=2120,Розподіл!K72,0)</f>
        <v>0</v>
      </c>
      <c r="C55">
        <f>IF(Розподіл!J72=2210,Розподіл!K72,0)</f>
        <v>0</v>
      </c>
      <c r="D55">
        <f>IF(Розподіл!J72=2220,Розподіл!K72,0)</f>
        <v>0</v>
      </c>
      <c r="E55">
        <f>IF(Розподіл!J72=2230,Розподіл!K72,0)</f>
        <v>0</v>
      </c>
      <c r="F55">
        <f>IF(Розподіл!J72=2240,Розподіл!K72,0)</f>
        <v>0</v>
      </c>
      <c r="G55">
        <f>IF(Розподіл!J72=2250,Розподіл!K72,0)</f>
        <v>0</v>
      </c>
      <c r="H55">
        <f>IF(Розподіл!J72=2272,Розподіл!K72,0)</f>
        <v>0</v>
      </c>
      <c r="I55">
        <f>IF(Розподіл!J72=2273,Розподіл!K72,0)</f>
        <v>0</v>
      </c>
      <c r="J55">
        <f>IF(Розподіл!J72=2275,Розподіл!K72,0)</f>
        <v>0</v>
      </c>
      <c r="K55">
        <f>IF(Розподіл!J72=2281,Розподіл!K72,0)</f>
        <v>0</v>
      </c>
      <c r="L55">
        <f>IF(Розподіл!J72=2282,Розподіл!K72,0)</f>
        <v>0</v>
      </c>
      <c r="M55">
        <f>IF(Розподіл!J72=2800,Розподіл!K72,0)</f>
        <v>0</v>
      </c>
      <c r="N55">
        <f>IF(Розподіл!J72=2281,Розподіл!K72,0)</f>
        <v>0</v>
      </c>
      <c r="O55">
        <f>IF(Розподіл!J72=2282,Розподіл!K72,0)</f>
        <v>0</v>
      </c>
      <c r="P55">
        <f>IF(Розподіл!J72=2410,Розподіл!K72,0)</f>
        <v>0</v>
      </c>
      <c r="Q55">
        <f>IF(Розподіл!J72=2420,Розподіл!K72,0)</f>
        <v>0</v>
      </c>
      <c r="R55">
        <f>IF(Розподіл!J72=2610,Розподіл!K72,0)</f>
        <v>0</v>
      </c>
      <c r="S55">
        <f>IF(Розподіл!J72=2620,Розподіл!K72,0)</f>
        <v>0</v>
      </c>
      <c r="T55">
        <f>IF(Розподіл!J72=2630,Розподіл!K72,0)</f>
        <v>0</v>
      </c>
      <c r="U55">
        <f>IF(Розподіл!J72=2710,Розподіл!K72,0)</f>
        <v>0</v>
      </c>
      <c r="V55">
        <f>IF(Розподіл!J72=2720,Розподіл!K72,0)</f>
        <v>0</v>
      </c>
      <c r="W55">
        <f>IF(Розподіл!J72=2730,Розподіл!K72,0)</f>
        <v>0</v>
      </c>
    </row>
    <row r="56" spans="1:23" ht="12.75">
      <c r="A56">
        <f>IF(Розподіл!J73=2111,Розподіл!K73,0)</f>
        <v>0</v>
      </c>
      <c r="B56">
        <f>IF(Розподіл!J73=2120,Розподіл!K73,0)</f>
        <v>0</v>
      </c>
      <c r="C56">
        <f>IF(Розподіл!J73=2210,Розподіл!K73,0)</f>
        <v>0</v>
      </c>
      <c r="D56">
        <f>IF(Розподіл!J73=2220,Розподіл!K73,0)</f>
        <v>0</v>
      </c>
      <c r="E56">
        <f>IF(Розподіл!J73=2230,Розподіл!K73,0)</f>
        <v>0</v>
      </c>
      <c r="F56">
        <f>IF(Розподіл!J73=2240,Розподіл!K73,0)</f>
        <v>0</v>
      </c>
      <c r="G56">
        <f>IF(Розподіл!J73=2250,Розподіл!K73,0)</f>
        <v>0</v>
      </c>
      <c r="H56">
        <f>IF(Розподіл!J73=2272,Розподіл!K73,0)</f>
        <v>0</v>
      </c>
      <c r="I56">
        <f>IF(Розподіл!J73=2273,Розподіл!K73,0)</f>
        <v>0</v>
      </c>
      <c r="J56">
        <f>IF(Розподіл!J73=2275,Розподіл!K73,0)</f>
        <v>0</v>
      </c>
      <c r="K56">
        <f>IF(Розподіл!J73=2281,Розподіл!K73,0)</f>
        <v>0</v>
      </c>
      <c r="L56">
        <f>IF(Розподіл!J73=2282,Розподіл!K73,0)</f>
        <v>0</v>
      </c>
      <c r="M56">
        <f>IF(Розподіл!J73=2800,Розподіл!K73,0)</f>
        <v>0</v>
      </c>
      <c r="N56">
        <f>IF(Розподіл!J73=2281,Розподіл!K73,0)</f>
        <v>0</v>
      </c>
      <c r="O56">
        <f>IF(Розподіл!J73=2282,Розподіл!K73,0)</f>
        <v>0</v>
      </c>
      <c r="P56">
        <f>IF(Розподіл!J73=2410,Розподіл!K73,0)</f>
        <v>0</v>
      </c>
      <c r="Q56">
        <f>IF(Розподіл!J73=2420,Розподіл!K73,0)</f>
        <v>0</v>
      </c>
      <c r="R56">
        <f>IF(Розподіл!J73=2610,Розподіл!K73,0)</f>
        <v>0</v>
      </c>
      <c r="S56">
        <f>IF(Розподіл!J73=2620,Розподіл!K73,0)</f>
        <v>0</v>
      </c>
      <c r="T56">
        <f>IF(Розподіл!J73=2630,Розподіл!K73,0)</f>
        <v>0</v>
      </c>
      <c r="U56">
        <f>IF(Розподіл!J73=2710,Розподіл!K73,0)</f>
        <v>0</v>
      </c>
      <c r="V56">
        <f>IF(Розподіл!J73=2720,Розподіл!K73,0)</f>
        <v>0</v>
      </c>
      <c r="W56">
        <f>IF(Розподіл!J73=2730,Розподіл!K73,0)</f>
        <v>0</v>
      </c>
    </row>
    <row r="57" spans="1:23" ht="12.75">
      <c r="A57">
        <f>IF(Розподіл!J74=2111,Розподіл!K74,0)</f>
        <v>0</v>
      </c>
      <c r="B57">
        <f>IF(Розподіл!J74=2120,Розподіл!K74,0)</f>
        <v>0</v>
      </c>
      <c r="C57">
        <f>IF(Розподіл!J74=2210,Розподіл!K74,0)</f>
        <v>0</v>
      </c>
      <c r="D57">
        <f>IF(Розподіл!J74=2220,Розподіл!K74,0)</f>
        <v>0</v>
      </c>
      <c r="E57">
        <f>IF(Розподіл!J74=2230,Розподіл!K74,0)</f>
        <v>0</v>
      </c>
      <c r="F57">
        <f>IF(Розподіл!J74=2240,Розподіл!K74,0)</f>
        <v>0</v>
      </c>
      <c r="G57">
        <f>IF(Розподіл!J74=2250,Розподіл!K74,0)</f>
        <v>0</v>
      </c>
      <c r="H57">
        <f>IF(Розподіл!J74=2272,Розподіл!K74,0)</f>
        <v>0</v>
      </c>
      <c r="I57">
        <f>IF(Розподіл!J74=2273,Розподіл!K74,0)</f>
        <v>0</v>
      </c>
      <c r="J57">
        <f>IF(Розподіл!J74=2275,Розподіл!K74,0)</f>
        <v>0</v>
      </c>
      <c r="K57">
        <f>IF(Розподіл!J74=2281,Розподіл!K74,0)</f>
        <v>0</v>
      </c>
      <c r="L57">
        <f>IF(Розподіл!J74=2282,Розподіл!K74,0)</f>
        <v>0</v>
      </c>
      <c r="M57">
        <f>IF(Розподіл!J74=2800,Розподіл!K74,0)</f>
        <v>0</v>
      </c>
      <c r="N57">
        <f>IF(Розподіл!J74=2281,Розподіл!K74,0)</f>
        <v>0</v>
      </c>
      <c r="O57">
        <f>IF(Розподіл!J74=2282,Розподіл!K74,0)</f>
        <v>0</v>
      </c>
      <c r="P57">
        <f>IF(Розподіл!J74=2410,Розподіл!K74,0)</f>
        <v>0</v>
      </c>
      <c r="Q57">
        <f>IF(Розподіл!J74=2420,Розподіл!K74,0)</f>
        <v>0</v>
      </c>
      <c r="R57">
        <f>IF(Розподіл!J74=2610,Розподіл!K74,0)</f>
        <v>0</v>
      </c>
      <c r="S57">
        <f>IF(Розподіл!J74=2620,Розподіл!K74,0)</f>
        <v>0</v>
      </c>
      <c r="T57">
        <f>IF(Розподіл!J74=2630,Розподіл!K74,0)</f>
        <v>0</v>
      </c>
      <c r="U57">
        <f>IF(Розподіл!J74=2710,Розподіл!K74,0)</f>
        <v>0</v>
      </c>
      <c r="V57">
        <f>IF(Розподіл!J74=2720,Розподіл!K74,0)</f>
        <v>0</v>
      </c>
      <c r="W57">
        <f>IF(Розподіл!J74=2730,Розподіл!K74,0)</f>
        <v>0</v>
      </c>
    </row>
    <row r="58" spans="1:23" ht="12.75">
      <c r="A58">
        <f>IF(Розподіл!J75=2111,Розподіл!K75,0)</f>
        <v>0</v>
      </c>
      <c r="B58">
        <f>IF(Розподіл!J75=2120,Розподіл!K75,0)</f>
        <v>0</v>
      </c>
      <c r="C58">
        <f>IF(Розподіл!J75=2210,Розподіл!K75,0)</f>
        <v>0</v>
      </c>
      <c r="D58">
        <f>IF(Розподіл!J75=2220,Розподіл!K75,0)</f>
        <v>0</v>
      </c>
      <c r="E58">
        <f>IF(Розподіл!J75=2230,Розподіл!K75,0)</f>
        <v>0</v>
      </c>
      <c r="F58">
        <f>IF(Розподіл!J75=2240,Розподіл!K75,0)</f>
        <v>0</v>
      </c>
      <c r="G58">
        <f>IF(Розподіл!J75=2250,Розподіл!K75,0)</f>
        <v>0</v>
      </c>
      <c r="H58">
        <f>IF(Розподіл!J75=2272,Розподіл!K75,0)</f>
        <v>0</v>
      </c>
      <c r="I58">
        <f>IF(Розподіл!J75=2273,Розподіл!K75,0)</f>
        <v>0</v>
      </c>
      <c r="J58">
        <f>IF(Розподіл!J75=2275,Розподіл!K75,0)</f>
        <v>0</v>
      </c>
      <c r="K58">
        <f>IF(Розподіл!J75=2281,Розподіл!K75,0)</f>
        <v>0</v>
      </c>
      <c r="L58">
        <f>IF(Розподіл!J75=2282,Розподіл!K75,0)</f>
        <v>0</v>
      </c>
      <c r="M58">
        <f>IF(Розподіл!J75=2800,Розподіл!K75,0)</f>
        <v>0</v>
      </c>
      <c r="N58">
        <f>IF(Розподіл!J75=2281,Розподіл!K75,0)</f>
        <v>0</v>
      </c>
      <c r="O58">
        <f>IF(Розподіл!J75=2282,Розподіл!K75,0)</f>
        <v>0</v>
      </c>
      <c r="P58">
        <f>IF(Розподіл!J75=2410,Розподіл!K75,0)</f>
        <v>0</v>
      </c>
      <c r="Q58">
        <f>IF(Розподіл!J75=2420,Розподіл!K75,0)</f>
        <v>0</v>
      </c>
      <c r="R58">
        <f>IF(Розподіл!J75=2610,Розподіл!K75,0)</f>
        <v>0</v>
      </c>
      <c r="S58">
        <f>IF(Розподіл!J75=2620,Розподіл!K75,0)</f>
        <v>0</v>
      </c>
      <c r="T58">
        <f>IF(Розподіл!J75=2630,Розподіл!K75,0)</f>
        <v>0</v>
      </c>
      <c r="U58">
        <f>IF(Розподіл!J75=2710,Розподіл!K75,0)</f>
        <v>0</v>
      </c>
      <c r="V58">
        <f>IF(Розподіл!J75=2720,Розподіл!K75,0)</f>
        <v>0</v>
      </c>
      <c r="W58">
        <f>IF(Розподіл!J75=2730,Розподіл!K75,0)</f>
        <v>0</v>
      </c>
    </row>
    <row r="59" spans="1:23" ht="12.75">
      <c r="A59">
        <f>IF(Розподіл!J76=2111,Розподіл!K76,0)</f>
        <v>0</v>
      </c>
      <c r="B59">
        <f>IF(Розподіл!J76=2120,Розподіл!K76,0)</f>
        <v>0</v>
      </c>
      <c r="C59">
        <f>IF(Розподіл!J76=2210,Розподіл!K76,0)</f>
        <v>0</v>
      </c>
      <c r="D59">
        <f>IF(Розподіл!J76=2220,Розподіл!K76,0)</f>
        <v>0</v>
      </c>
      <c r="E59">
        <f>IF(Розподіл!J76=2230,Розподіл!K76,0)</f>
        <v>0</v>
      </c>
      <c r="F59">
        <f>IF(Розподіл!J76=2240,Розподіл!K76,0)</f>
        <v>0</v>
      </c>
      <c r="G59">
        <f>IF(Розподіл!J76=2250,Розподіл!K76,0)</f>
        <v>0</v>
      </c>
      <c r="H59">
        <f>IF(Розподіл!J76=2272,Розподіл!K76,0)</f>
        <v>0</v>
      </c>
      <c r="I59">
        <f>IF(Розподіл!J76=2273,Розподіл!K76,0)</f>
        <v>0</v>
      </c>
      <c r="J59">
        <f>IF(Розподіл!J76=2275,Розподіл!K76,0)</f>
        <v>0</v>
      </c>
      <c r="K59">
        <f>IF(Розподіл!J76=2281,Розподіл!K76,0)</f>
        <v>0</v>
      </c>
      <c r="L59">
        <f>IF(Розподіл!J76=2282,Розподіл!K76,0)</f>
        <v>0</v>
      </c>
      <c r="M59">
        <f>IF(Розподіл!J76=2800,Розподіл!K76,0)</f>
        <v>0</v>
      </c>
      <c r="N59">
        <f>IF(Розподіл!J76=2281,Розподіл!K76,0)</f>
        <v>0</v>
      </c>
      <c r="O59">
        <f>IF(Розподіл!J76=2282,Розподіл!K76,0)</f>
        <v>0</v>
      </c>
      <c r="P59">
        <f>IF(Розподіл!J76=2410,Розподіл!K76,0)</f>
        <v>0</v>
      </c>
      <c r="Q59">
        <f>IF(Розподіл!J76=2420,Розподіл!K76,0)</f>
        <v>0</v>
      </c>
      <c r="R59">
        <f>IF(Розподіл!J76=2610,Розподіл!K76,0)</f>
        <v>0</v>
      </c>
      <c r="S59">
        <f>IF(Розподіл!J76=2620,Розподіл!K76,0)</f>
        <v>0</v>
      </c>
      <c r="T59">
        <f>IF(Розподіл!J76=2630,Розподіл!K76,0)</f>
        <v>0</v>
      </c>
      <c r="U59">
        <f>IF(Розподіл!J76=2710,Розподіл!K76,0)</f>
        <v>0</v>
      </c>
      <c r="V59">
        <f>IF(Розподіл!J76=2720,Розподіл!K76,0)</f>
        <v>0</v>
      </c>
      <c r="W59">
        <f>IF(Розподіл!J76=2730,Розподіл!K76,0)</f>
        <v>0</v>
      </c>
    </row>
    <row r="60" spans="1:23" ht="12.75">
      <c r="A60">
        <f>IF(Розподіл!J77=2111,Розподіл!K77,0)</f>
        <v>0</v>
      </c>
      <c r="B60">
        <f>IF(Розподіл!J77=2120,Розподіл!K77,0)</f>
        <v>0</v>
      </c>
      <c r="C60">
        <f>IF(Розподіл!J77=2210,Розподіл!K77,0)</f>
        <v>0</v>
      </c>
      <c r="D60">
        <f>IF(Розподіл!J77=2220,Розподіл!K77,0)</f>
        <v>0</v>
      </c>
      <c r="E60">
        <f>IF(Розподіл!J77=2230,Розподіл!K77,0)</f>
        <v>0</v>
      </c>
      <c r="F60">
        <f>IF(Розподіл!J77=2240,Розподіл!K77,0)</f>
        <v>0</v>
      </c>
      <c r="G60">
        <f>IF(Розподіл!J77=2250,Розподіл!K77,0)</f>
        <v>0</v>
      </c>
      <c r="H60">
        <f>IF(Розподіл!J77=2272,Розподіл!K77,0)</f>
        <v>0</v>
      </c>
      <c r="I60">
        <f>IF(Розподіл!J77=2273,Розподіл!K77,0)</f>
        <v>0</v>
      </c>
      <c r="J60">
        <f>IF(Розподіл!J77=2275,Розподіл!K77,0)</f>
        <v>0</v>
      </c>
      <c r="K60">
        <f>IF(Розподіл!J77=2281,Розподіл!K77,0)</f>
        <v>0</v>
      </c>
      <c r="L60">
        <f>IF(Розподіл!J77=2282,Розподіл!K77,0)</f>
        <v>0</v>
      </c>
      <c r="M60">
        <f>IF(Розподіл!J77=2800,Розподіл!K77,0)</f>
        <v>0</v>
      </c>
      <c r="N60">
        <f>IF(Розподіл!J77=2281,Розподіл!K77,0)</f>
        <v>0</v>
      </c>
      <c r="O60">
        <f>IF(Розподіл!J77=2282,Розподіл!K77,0)</f>
        <v>0</v>
      </c>
      <c r="P60">
        <f>IF(Розподіл!J77=2410,Розподіл!K77,0)</f>
        <v>0</v>
      </c>
      <c r="Q60">
        <f>IF(Розподіл!J77=2420,Розподіл!K77,0)</f>
        <v>0</v>
      </c>
      <c r="R60">
        <f>IF(Розподіл!J77=2610,Розподіл!K77,0)</f>
        <v>0</v>
      </c>
      <c r="S60">
        <f>IF(Розподіл!J77=2620,Розподіл!K77,0)</f>
        <v>0</v>
      </c>
      <c r="T60">
        <f>IF(Розподіл!J77=2630,Розподіл!K77,0)</f>
        <v>0</v>
      </c>
      <c r="U60">
        <f>IF(Розподіл!J77=2710,Розподіл!K77,0)</f>
        <v>0</v>
      </c>
      <c r="V60">
        <f>IF(Розподіл!J77=2720,Розподіл!K77,0)</f>
        <v>0</v>
      </c>
      <c r="W60">
        <f>IF(Розподіл!J77=2730,Розподіл!K77,0)</f>
        <v>0</v>
      </c>
    </row>
    <row r="61" spans="1:23" ht="12.75">
      <c r="A61">
        <f>IF(Розподіл!J78=2111,Розподіл!K78,0)</f>
        <v>0</v>
      </c>
      <c r="B61">
        <f>IF(Розподіл!J78=2120,Розподіл!K78,0)</f>
        <v>0</v>
      </c>
      <c r="C61">
        <f>IF(Розподіл!J78=2210,Розподіл!K78,0)</f>
        <v>0</v>
      </c>
      <c r="D61">
        <f>IF(Розподіл!J78=2220,Розподіл!K78,0)</f>
        <v>0</v>
      </c>
      <c r="E61">
        <f>IF(Розподіл!J78=2230,Розподіл!K78,0)</f>
        <v>0</v>
      </c>
      <c r="F61">
        <f>IF(Розподіл!J78=2240,Розподіл!K78,0)</f>
        <v>0</v>
      </c>
      <c r="G61">
        <f>IF(Розподіл!J78=2250,Розподіл!K78,0)</f>
        <v>0</v>
      </c>
      <c r="H61">
        <f>IF(Розподіл!J78=2272,Розподіл!K78,0)</f>
        <v>0</v>
      </c>
      <c r="I61">
        <f>IF(Розподіл!J78=2273,Розподіл!K78,0)</f>
        <v>0</v>
      </c>
      <c r="J61">
        <f>IF(Розподіл!J78=2275,Розподіл!K78,0)</f>
        <v>0</v>
      </c>
      <c r="K61">
        <f>IF(Розподіл!J78=2281,Розподіл!K78,0)</f>
        <v>0</v>
      </c>
      <c r="L61">
        <f>IF(Розподіл!J78=2282,Розподіл!K78,0)</f>
        <v>0</v>
      </c>
      <c r="M61">
        <f>IF(Розподіл!J78=2800,Розподіл!K78,0)</f>
        <v>0</v>
      </c>
      <c r="N61">
        <f>IF(Розподіл!J78=2281,Розподіл!K78,0)</f>
        <v>0</v>
      </c>
      <c r="O61">
        <f>IF(Розподіл!J78=2282,Розподіл!K78,0)</f>
        <v>0</v>
      </c>
      <c r="P61">
        <f>IF(Розподіл!J78=2410,Розподіл!K78,0)</f>
        <v>0</v>
      </c>
      <c r="Q61">
        <f>IF(Розподіл!J78=2420,Розподіл!K78,0)</f>
        <v>0</v>
      </c>
      <c r="R61">
        <f>IF(Розподіл!J78=2610,Розподіл!K78,0)</f>
        <v>0</v>
      </c>
      <c r="S61">
        <f>IF(Розподіл!J78=2620,Розподіл!K78,0)</f>
        <v>0</v>
      </c>
      <c r="T61">
        <f>IF(Розподіл!J78=2630,Розподіл!K78,0)</f>
        <v>0</v>
      </c>
      <c r="U61">
        <f>IF(Розподіл!J78=2710,Розподіл!K78,0)</f>
        <v>0</v>
      </c>
      <c r="V61">
        <f>IF(Розподіл!J78=2720,Розподіл!K78,0)</f>
        <v>0</v>
      </c>
      <c r="W61">
        <f>IF(Розподіл!J78=2730,Розподіл!K78,0)</f>
        <v>0</v>
      </c>
    </row>
    <row r="62" spans="1:23" ht="12.75">
      <c r="A62">
        <f>IF(Розподіл!J79=2111,Розподіл!K79,0)</f>
        <v>0</v>
      </c>
      <c r="B62">
        <f>IF(Розподіл!J79=2120,Розподіл!K79,0)</f>
        <v>0</v>
      </c>
      <c r="C62">
        <f>IF(Розподіл!J79=2210,Розподіл!K79,0)</f>
        <v>0</v>
      </c>
      <c r="D62">
        <f>IF(Розподіл!J79=2220,Розподіл!K79,0)</f>
        <v>0</v>
      </c>
      <c r="E62">
        <f>IF(Розподіл!J79=2230,Розподіл!K79,0)</f>
        <v>0</v>
      </c>
      <c r="F62">
        <f>IF(Розподіл!J79=2240,Розподіл!K79,0)</f>
        <v>0</v>
      </c>
      <c r="G62">
        <f>IF(Розподіл!J79=2250,Розподіл!K79,0)</f>
        <v>0</v>
      </c>
      <c r="H62">
        <f>IF(Розподіл!J79=2272,Розподіл!K79,0)</f>
        <v>0</v>
      </c>
      <c r="I62">
        <f>IF(Розподіл!J79=2273,Розподіл!K79,0)</f>
        <v>0</v>
      </c>
      <c r="J62">
        <f>IF(Розподіл!J79=2275,Розподіл!K79,0)</f>
        <v>0</v>
      </c>
      <c r="K62">
        <f>IF(Розподіл!J79=2281,Розподіл!K79,0)</f>
        <v>0</v>
      </c>
      <c r="L62">
        <f>IF(Розподіл!J79=2282,Розподіл!K79,0)</f>
        <v>0</v>
      </c>
      <c r="M62">
        <f>IF(Розподіл!J79=2800,Розподіл!K79,0)</f>
        <v>0</v>
      </c>
      <c r="N62">
        <f>IF(Розподіл!J79=2281,Розподіл!K79,0)</f>
        <v>0</v>
      </c>
      <c r="O62">
        <f>IF(Розподіл!J79=2282,Розподіл!K79,0)</f>
        <v>0</v>
      </c>
      <c r="P62">
        <f>IF(Розподіл!J79=2410,Розподіл!K79,0)</f>
        <v>0</v>
      </c>
      <c r="Q62">
        <f>IF(Розподіл!J79=2420,Розподіл!K79,0)</f>
        <v>0</v>
      </c>
      <c r="R62">
        <f>IF(Розподіл!J79=2610,Розподіл!K79,0)</f>
        <v>0</v>
      </c>
      <c r="S62">
        <f>IF(Розподіл!J79=2620,Розподіл!K79,0)</f>
        <v>0</v>
      </c>
      <c r="T62">
        <f>IF(Розподіл!J79=2630,Розподіл!K79,0)</f>
        <v>0</v>
      </c>
      <c r="U62">
        <f>IF(Розподіл!J79=2710,Розподіл!K79,0)</f>
        <v>0</v>
      </c>
      <c r="V62">
        <f>IF(Розподіл!J79=2720,Розподіл!K79,0)</f>
        <v>0</v>
      </c>
      <c r="W62">
        <f>IF(Розподіл!J79=2730,Розподіл!K79,0)</f>
        <v>0</v>
      </c>
    </row>
    <row r="63" spans="1:23" ht="12.75">
      <c r="A63">
        <f>IF(Розподіл!J80=2111,Розподіл!K80,0)</f>
        <v>0</v>
      </c>
      <c r="B63">
        <f>IF(Розподіл!J80=2120,Розподіл!K80,0)</f>
        <v>0</v>
      </c>
      <c r="C63">
        <f>IF(Розподіл!J80=2210,Розподіл!K80,0)</f>
        <v>0</v>
      </c>
      <c r="D63">
        <f>IF(Розподіл!J80=2220,Розподіл!K80,0)</f>
        <v>0</v>
      </c>
      <c r="E63">
        <f>IF(Розподіл!J80=2230,Розподіл!K80,0)</f>
        <v>0</v>
      </c>
      <c r="F63">
        <f>IF(Розподіл!J80=2240,Розподіл!K80,0)</f>
        <v>25</v>
      </c>
      <c r="G63">
        <f>IF(Розподіл!J80=2250,Розподіл!K80,0)</f>
        <v>0</v>
      </c>
      <c r="H63">
        <f>IF(Розподіл!J80=2272,Розподіл!K80,0)</f>
        <v>0</v>
      </c>
      <c r="I63">
        <f>IF(Розподіл!J80=2273,Розподіл!K80,0)</f>
        <v>0</v>
      </c>
      <c r="J63">
        <f>IF(Розподіл!J80=2275,Розподіл!K80,0)</f>
        <v>0</v>
      </c>
      <c r="K63">
        <f>IF(Розподіл!J80=2281,Розподіл!K80,0)</f>
        <v>0</v>
      </c>
      <c r="L63">
        <f>IF(Розподіл!J80=2282,Розподіл!K80,0)</f>
        <v>0</v>
      </c>
      <c r="M63">
        <f>IF(Розподіл!J80=2800,Розподіл!K80,0)</f>
        <v>0</v>
      </c>
      <c r="N63">
        <f>IF(Розподіл!J80=2281,Розподіл!K80,0)</f>
        <v>0</v>
      </c>
      <c r="O63">
        <f>IF(Розподіл!J80=2282,Розподіл!K80,0)</f>
        <v>0</v>
      </c>
      <c r="P63">
        <f>IF(Розподіл!J80=2410,Розподіл!K80,0)</f>
        <v>0</v>
      </c>
      <c r="Q63">
        <f>IF(Розподіл!J80=2420,Розподіл!K80,0)</f>
        <v>0</v>
      </c>
      <c r="R63">
        <f>IF(Розподіл!J80=2610,Розподіл!K80,0)</f>
        <v>0</v>
      </c>
      <c r="S63">
        <f>IF(Розподіл!J80=2620,Розподіл!K80,0)</f>
        <v>0</v>
      </c>
      <c r="T63">
        <f>IF(Розподіл!J80=2630,Розподіл!K80,0)</f>
        <v>0</v>
      </c>
      <c r="U63">
        <f>IF(Розподіл!J80=2710,Розподіл!K80,0)</f>
        <v>0</v>
      </c>
      <c r="V63">
        <f>IF(Розподіл!J80=2720,Розподіл!K80,0)</f>
        <v>0</v>
      </c>
      <c r="W63">
        <f>IF(Розподіл!J80=2730,Розподіл!K80,0)</f>
        <v>0</v>
      </c>
    </row>
    <row r="64" spans="1:23" ht="12.75">
      <c r="A64">
        <f>IF(Розподіл!J81=2111,Розподіл!K81,0)</f>
        <v>0</v>
      </c>
      <c r="B64">
        <f>IF(Розподіл!J81=2120,Розподіл!K81,0)</f>
        <v>0</v>
      </c>
      <c r="C64">
        <f>IF(Розподіл!J81=2210,Розподіл!K81,0)</f>
        <v>0</v>
      </c>
      <c r="D64">
        <f>IF(Розподіл!J81=2220,Розподіл!K81,0)</f>
        <v>0</v>
      </c>
      <c r="E64">
        <f>IF(Розподіл!J81=2230,Розподіл!K81,0)</f>
        <v>0</v>
      </c>
      <c r="F64">
        <f>IF(Розподіл!J81=2240,Розподіл!K81,0)</f>
        <v>0</v>
      </c>
      <c r="G64">
        <f>IF(Розподіл!J81=2250,Розподіл!K81,0)</f>
        <v>0</v>
      </c>
      <c r="H64">
        <f>IF(Розподіл!J81=2272,Розподіл!K81,0)</f>
        <v>0</v>
      </c>
      <c r="I64">
        <f>IF(Розподіл!J81=2273,Розподіл!K81,0)</f>
        <v>0</v>
      </c>
      <c r="J64">
        <f>IF(Розподіл!J81=2275,Розподіл!K81,0)</f>
        <v>0</v>
      </c>
      <c r="K64">
        <f>IF(Розподіл!J81=2281,Розподіл!K81,0)</f>
        <v>0</v>
      </c>
      <c r="L64">
        <f>IF(Розподіл!J81=2282,Розподіл!K81,0)</f>
        <v>0</v>
      </c>
      <c r="M64">
        <f>IF(Розподіл!J81=2800,Розподіл!K81,0)</f>
        <v>0</v>
      </c>
      <c r="N64">
        <f>IF(Розподіл!J81=2281,Розподіл!K81,0)</f>
        <v>0</v>
      </c>
      <c r="O64">
        <f>IF(Розподіл!J81=2282,Розподіл!K81,0)</f>
        <v>0</v>
      </c>
      <c r="P64">
        <f>IF(Розподіл!J81=2410,Розподіл!K81,0)</f>
        <v>0</v>
      </c>
      <c r="Q64">
        <f>IF(Розподіл!J81=2420,Розподіл!K81,0)</f>
        <v>0</v>
      </c>
      <c r="R64">
        <f>IF(Розподіл!J81=2610,Розподіл!K81,0)</f>
        <v>0</v>
      </c>
      <c r="S64">
        <f>IF(Розподіл!J81=2620,Розподіл!K81,0)</f>
        <v>0</v>
      </c>
      <c r="T64">
        <f>IF(Розподіл!J81=2630,Розподіл!K81,0)</f>
        <v>0</v>
      </c>
      <c r="U64">
        <f>IF(Розподіл!J81=2710,Розподіл!K81,0)</f>
        <v>0</v>
      </c>
      <c r="V64">
        <f>IF(Розподіл!J81=2720,Розподіл!K81,0)</f>
        <v>0</v>
      </c>
      <c r="W64">
        <f>IF(Розподіл!J81=2730,Розподіл!K81,0)</f>
        <v>0</v>
      </c>
    </row>
    <row r="65" spans="1:23" ht="12.75">
      <c r="A65">
        <f>IF(Розподіл!J82=2111,Розподіл!K82,0)</f>
        <v>0</v>
      </c>
      <c r="B65">
        <f>IF(Розподіл!J82=2120,Розподіл!K82,0)</f>
        <v>0</v>
      </c>
      <c r="C65">
        <f>IF(Розподіл!J82=2210,Розподіл!K82,0)</f>
        <v>0</v>
      </c>
      <c r="D65">
        <f>IF(Розподіл!J82=2220,Розподіл!K82,0)</f>
        <v>0</v>
      </c>
      <c r="E65">
        <f>IF(Розподіл!J82=2230,Розподіл!K82,0)</f>
        <v>0</v>
      </c>
      <c r="F65">
        <f>IF(Розподіл!J82=2240,Розподіл!K82,0)</f>
        <v>0</v>
      </c>
      <c r="G65">
        <f>IF(Розподіл!J82=2250,Розподіл!K82,0)</f>
        <v>0</v>
      </c>
      <c r="H65">
        <f>IF(Розподіл!J82=2272,Розподіл!K82,0)</f>
        <v>0</v>
      </c>
      <c r="I65">
        <f>IF(Розподіл!J82=2273,Розподіл!K82,0)</f>
        <v>0</v>
      </c>
      <c r="J65">
        <f>IF(Розподіл!J82=2275,Розподіл!K82,0)</f>
        <v>0</v>
      </c>
      <c r="K65">
        <f>IF(Розподіл!J82=2281,Розподіл!K82,0)</f>
        <v>0</v>
      </c>
      <c r="L65">
        <f>IF(Розподіл!J82=2282,Розподіл!K82,0)</f>
        <v>0</v>
      </c>
      <c r="M65">
        <f>IF(Розподіл!J82=2800,Розподіл!K82,0)</f>
        <v>0</v>
      </c>
      <c r="N65">
        <f>IF(Розподіл!J82=2281,Розподіл!K82,0)</f>
        <v>0</v>
      </c>
      <c r="O65">
        <f>IF(Розподіл!J82=2282,Розподіл!K82,0)</f>
        <v>0</v>
      </c>
      <c r="P65">
        <f>IF(Розподіл!J82=2410,Розподіл!K82,0)</f>
        <v>0</v>
      </c>
      <c r="Q65">
        <f>IF(Розподіл!J82=2420,Розподіл!K82,0)</f>
        <v>0</v>
      </c>
      <c r="R65">
        <f>IF(Розподіл!J82=2610,Розподіл!K82,0)</f>
        <v>0</v>
      </c>
      <c r="S65">
        <f>IF(Розподіл!J82=2620,Розподіл!K82,0)</f>
        <v>0</v>
      </c>
      <c r="T65">
        <f>IF(Розподіл!J82=2630,Розподіл!K82,0)</f>
        <v>0</v>
      </c>
      <c r="U65">
        <f>IF(Розподіл!J82=2710,Розподіл!K82,0)</f>
        <v>0</v>
      </c>
      <c r="V65">
        <f>IF(Розподіл!J82=2720,Розподіл!K82,0)</f>
        <v>0</v>
      </c>
      <c r="W65">
        <f>IF(Розподіл!J82=2730,Розподіл!K82,0)</f>
        <v>0</v>
      </c>
    </row>
    <row r="66" spans="1:23" ht="12.75">
      <c r="A66">
        <f>IF(Розподіл!J83=2111,Розподіл!K83,0)</f>
        <v>0</v>
      </c>
      <c r="B66">
        <f>IF(Розподіл!J83=2120,Розподіл!K83,0)</f>
        <v>0</v>
      </c>
      <c r="C66">
        <f>IF(Розподіл!J83=2210,Розподіл!K83,0)</f>
        <v>0</v>
      </c>
      <c r="D66">
        <f>IF(Розподіл!J83=2220,Розподіл!K83,0)</f>
        <v>0</v>
      </c>
      <c r="E66">
        <f>IF(Розподіл!J83=2230,Розподіл!K83,0)</f>
        <v>0</v>
      </c>
      <c r="F66">
        <f>IF(Розподіл!J83=2240,Розподіл!K83,0)</f>
        <v>0</v>
      </c>
      <c r="G66">
        <f>IF(Розподіл!J83=2250,Розподіл!K83,0)</f>
        <v>0</v>
      </c>
      <c r="H66">
        <f>IF(Розподіл!J83=2272,Розподіл!K83,0)</f>
        <v>0</v>
      </c>
      <c r="I66">
        <f>IF(Розподіл!J83=2273,Розподіл!K83,0)</f>
        <v>0</v>
      </c>
      <c r="J66">
        <f>IF(Розподіл!J83=2275,Розподіл!K83,0)</f>
        <v>0</v>
      </c>
      <c r="K66">
        <f>IF(Розподіл!J83=2281,Розподіл!K83,0)</f>
        <v>0</v>
      </c>
      <c r="L66">
        <f>IF(Розподіл!J83=2282,Розподіл!K83,0)</f>
        <v>0</v>
      </c>
      <c r="M66">
        <f>IF(Розподіл!J83=2800,Розподіл!K83,0)</f>
        <v>0</v>
      </c>
      <c r="N66">
        <f>IF(Розподіл!J83=2281,Розподіл!K83,0)</f>
        <v>0</v>
      </c>
      <c r="O66">
        <f>IF(Розподіл!J83=2282,Розподіл!K83,0)</f>
        <v>0</v>
      </c>
      <c r="P66">
        <f>IF(Розподіл!J83=2410,Розподіл!K83,0)</f>
        <v>0</v>
      </c>
      <c r="Q66">
        <f>IF(Розподіл!J83=2420,Розподіл!K83,0)</f>
        <v>0</v>
      </c>
      <c r="R66">
        <f>IF(Розподіл!J83=2610,Розподіл!K83,0)</f>
        <v>0</v>
      </c>
      <c r="S66">
        <f>IF(Розподіл!J83=2620,Розподіл!K83,0)</f>
        <v>0</v>
      </c>
      <c r="T66">
        <f>IF(Розподіл!J83=2630,Розподіл!K83,0)</f>
        <v>0</v>
      </c>
      <c r="U66">
        <f>IF(Розподіл!J83=2710,Розподіл!K83,0)</f>
        <v>0</v>
      </c>
      <c r="V66">
        <f>IF(Розподіл!J83=2720,Розподіл!K83,0)</f>
        <v>0</v>
      </c>
      <c r="W66">
        <f>IF(Розподіл!J83=2730,Розподіл!K83,0)</f>
        <v>0</v>
      </c>
    </row>
    <row r="67" spans="1:23" ht="12.75">
      <c r="A67">
        <f>IF(Розподіл!J84=2111,Розподіл!K84,0)</f>
        <v>0</v>
      </c>
      <c r="B67">
        <f>IF(Розподіл!J84=2120,Розподіл!K84,0)</f>
        <v>0</v>
      </c>
      <c r="C67">
        <f>IF(Розподіл!J84=2210,Розподіл!K84,0)</f>
        <v>0</v>
      </c>
      <c r="D67">
        <f>IF(Розподіл!J84=2220,Розподіл!K84,0)</f>
        <v>0</v>
      </c>
      <c r="E67">
        <f>IF(Розподіл!J84=2230,Розподіл!K84,0)</f>
        <v>0</v>
      </c>
      <c r="F67">
        <f>IF(Розподіл!J84=2240,Розподіл!K84,0)</f>
        <v>0</v>
      </c>
      <c r="G67">
        <f>IF(Розподіл!J84=2250,Розподіл!K84,0)</f>
        <v>0</v>
      </c>
      <c r="H67">
        <f>IF(Розподіл!J84=2272,Розподіл!K84,0)</f>
        <v>0</v>
      </c>
      <c r="I67">
        <f>IF(Розподіл!J84=2273,Розподіл!K84,0)</f>
        <v>0</v>
      </c>
      <c r="J67">
        <f>IF(Розподіл!J84=2275,Розподіл!K84,0)</f>
        <v>0</v>
      </c>
      <c r="K67">
        <f>IF(Розподіл!J84=2281,Розподіл!K84,0)</f>
        <v>0</v>
      </c>
      <c r="L67">
        <f>IF(Розподіл!J84=2282,Розподіл!K84,0)</f>
        <v>0</v>
      </c>
      <c r="M67">
        <f>IF(Розподіл!J84=2800,Розподіл!K84,0)</f>
        <v>0</v>
      </c>
      <c r="N67">
        <f>IF(Розподіл!J84=2281,Розподіл!K84,0)</f>
        <v>0</v>
      </c>
      <c r="O67">
        <f>IF(Розподіл!J84=2282,Розподіл!K84,0)</f>
        <v>0</v>
      </c>
      <c r="P67">
        <f>IF(Розподіл!J84=2410,Розподіл!K84,0)</f>
        <v>0</v>
      </c>
      <c r="Q67">
        <f>IF(Розподіл!J84=2420,Розподіл!K84,0)</f>
        <v>0</v>
      </c>
      <c r="R67">
        <f>IF(Розподіл!J84=2610,Розподіл!K84,0)</f>
        <v>0</v>
      </c>
      <c r="S67">
        <f>IF(Розподіл!J84=2620,Розподіл!K84,0)</f>
        <v>0</v>
      </c>
      <c r="T67">
        <f>IF(Розподіл!J84=2630,Розподіл!K84,0)</f>
        <v>0</v>
      </c>
      <c r="U67">
        <f>IF(Розподіл!J84=2710,Розподіл!K84,0)</f>
        <v>0</v>
      </c>
      <c r="V67">
        <f>IF(Розподіл!J84=2720,Розподіл!K84,0)</f>
        <v>0</v>
      </c>
      <c r="W67">
        <f>IF(Розподіл!J84=2730,Розподіл!K84,0)</f>
        <v>0</v>
      </c>
    </row>
    <row r="68" spans="1:23" ht="12.75">
      <c r="A68">
        <f>IF(Розподіл!J85=2111,Розподіл!K85,0)</f>
        <v>0</v>
      </c>
      <c r="B68">
        <f>IF(Розподіл!J85=2120,Розподіл!K85,0)</f>
        <v>0</v>
      </c>
      <c r="C68">
        <f>IF(Розподіл!J85=2210,Розподіл!K85,0)</f>
        <v>0</v>
      </c>
      <c r="D68">
        <f>IF(Розподіл!J85=2220,Розподіл!K85,0)</f>
        <v>0</v>
      </c>
      <c r="E68">
        <f>IF(Розподіл!J85=2230,Розподіл!K85,0)</f>
        <v>0</v>
      </c>
      <c r="F68">
        <f>IF(Розподіл!J85=2240,Розподіл!K85,0)</f>
        <v>0</v>
      </c>
      <c r="G68">
        <f>IF(Розподіл!J85=2250,Розподіл!K85,0)</f>
        <v>0</v>
      </c>
      <c r="H68">
        <f>IF(Розподіл!J85=2272,Розподіл!K85,0)</f>
        <v>0</v>
      </c>
      <c r="I68">
        <f>IF(Розподіл!J85=2273,Розподіл!K85,0)</f>
        <v>0</v>
      </c>
      <c r="J68">
        <f>IF(Розподіл!J85=2275,Розподіл!K85,0)</f>
        <v>0</v>
      </c>
      <c r="K68">
        <f>IF(Розподіл!J85=2281,Розподіл!K85,0)</f>
        <v>0</v>
      </c>
      <c r="L68">
        <f>IF(Розподіл!J85=2282,Розподіл!K85,0)</f>
        <v>0</v>
      </c>
      <c r="M68">
        <f>IF(Розподіл!J85=2800,Розподіл!K85,0)</f>
        <v>0</v>
      </c>
      <c r="N68">
        <f>IF(Розподіл!J85=2281,Розподіл!K85,0)</f>
        <v>0</v>
      </c>
      <c r="O68">
        <f>IF(Розподіл!J85=2282,Розподіл!K85,0)</f>
        <v>0</v>
      </c>
      <c r="P68">
        <f>IF(Розподіл!J85=2410,Розподіл!K85,0)</f>
        <v>0</v>
      </c>
      <c r="Q68">
        <f>IF(Розподіл!J85=2420,Розподіл!K85,0)</f>
        <v>0</v>
      </c>
      <c r="R68">
        <f>IF(Розподіл!J85=2610,Розподіл!K85,0)</f>
        <v>0</v>
      </c>
      <c r="S68">
        <f>IF(Розподіл!J85=2620,Розподіл!K85,0)</f>
        <v>0</v>
      </c>
      <c r="T68">
        <f>IF(Розподіл!J85=2630,Розподіл!K85,0)</f>
        <v>0</v>
      </c>
      <c r="U68">
        <f>IF(Розподіл!J85=2710,Розподіл!K85,0)</f>
        <v>0</v>
      </c>
      <c r="V68">
        <f>IF(Розподіл!J85=2720,Розподіл!K85,0)</f>
        <v>0</v>
      </c>
      <c r="W68">
        <f>IF(Розподіл!J85=2730,Розподіл!K85,0)</f>
        <v>0</v>
      </c>
    </row>
    <row r="69" spans="1:23" ht="12.75">
      <c r="A69">
        <f>IF(Розподіл!J86=2111,Розподіл!K86,0)</f>
        <v>0</v>
      </c>
      <c r="B69">
        <f>IF(Розподіл!J86=2120,Розподіл!K86,0)</f>
        <v>0</v>
      </c>
      <c r="C69">
        <f>IF(Розподіл!J86=2210,Розподіл!K86,0)</f>
        <v>0</v>
      </c>
      <c r="D69">
        <f>IF(Розподіл!J86=2220,Розподіл!K86,0)</f>
        <v>0</v>
      </c>
      <c r="E69">
        <f>IF(Розподіл!J86=2230,Розподіл!K86,0)</f>
        <v>0</v>
      </c>
      <c r="F69">
        <f>IF(Розподіл!J86=2240,Розподіл!K86,0)</f>
        <v>0</v>
      </c>
      <c r="G69">
        <f>IF(Розподіл!J86=2250,Розподіл!K86,0)</f>
        <v>0</v>
      </c>
      <c r="H69">
        <f>IF(Розподіл!J86=2272,Розподіл!K86,0)</f>
        <v>0</v>
      </c>
      <c r="I69">
        <f>IF(Розподіл!J86=2273,Розподіл!K86,0)</f>
        <v>0</v>
      </c>
      <c r="J69">
        <f>IF(Розподіл!J86=2275,Розподіл!K86,0)</f>
        <v>0</v>
      </c>
      <c r="K69">
        <f>IF(Розподіл!J86=2281,Розподіл!K86,0)</f>
        <v>0</v>
      </c>
      <c r="L69">
        <f>IF(Розподіл!J86=2282,Розподіл!K86,0)</f>
        <v>0</v>
      </c>
      <c r="M69">
        <f>IF(Розподіл!J86=2800,Розподіл!K86,0)</f>
        <v>0</v>
      </c>
      <c r="N69">
        <f>IF(Розподіл!J86=2281,Розподіл!K86,0)</f>
        <v>0</v>
      </c>
      <c r="O69">
        <f>IF(Розподіл!J86=2282,Розподіл!K86,0)</f>
        <v>0</v>
      </c>
      <c r="P69">
        <f>IF(Розподіл!J86=2410,Розподіл!K86,0)</f>
        <v>0</v>
      </c>
      <c r="Q69">
        <f>IF(Розподіл!J86=2420,Розподіл!K86,0)</f>
        <v>0</v>
      </c>
      <c r="R69">
        <f>IF(Розподіл!J86=2610,Розподіл!K86,0)</f>
        <v>0</v>
      </c>
      <c r="S69">
        <f>IF(Розподіл!J86=2620,Розподіл!K86,0)</f>
        <v>0</v>
      </c>
      <c r="T69">
        <f>IF(Розподіл!J86=2630,Розподіл!K86,0)</f>
        <v>0</v>
      </c>
      <c r="U69">
        <f>IF(Розподіл!J86=2710,Розподіл!K86,0)</f>
        <v>0</v>
      </c>
      <c r="V69">
        <f>IF(Розподіл!J86=2720,Розподіл!K86,0)</f>
        <v>0</v>
      </c>
      <c r="W69">
        <f>IF(Розподіл!J86=2730,Розподіл!K86,0)</f>
        <v>0</v>
      </c>
    </row>
    <row r="70" spans="1:23" ht="12.75">
      <c r="A70">
        <f>IF(Розподіл!J87=2111,Розподіл!K87,0)</f>
        <v>0</v>
      </c>
      <c r="B70">
        <f>IF(Розподіл!J87=2120,Розподіл!K87,0)</f>
        <v>0</v>
      </c>
      <c r="C70">
        <f>IF(Розподіл!J87=2210,Розподіл!K87,0)</f>
        <v>0</v>
      </c>
      <c r="D70">
        <f>IF(Розподіл!J87=2220,Розподіл!K87,0)</f>
        <v>0</v>
      </c>
      <c r="E70">
        <f>IF(Розподіл!J87=2230,Розподіл!K87,0)</f>
        <v>0</v>
      </c>
      <c r="F70">
        <f>IF(Розподіл!J87=2240,Розподіл!K87,0)</f>
        <v>0</v>
      </c>
      <c r="G70">
        <f>IF(Розподіл!J87=2250,Розподіл!K87,0)</f>
        <v>0</v>
      </c>
      <c r="H70">
        <f>IF(Розподіл!J87=2272,Розподіл!K87,0)</f>
        <v>0</v>
      </c>
      <c r="I70">
        <f>IF(Розподіл!J87=2273,Розподіл!K87,0)</f>
        <v>0</v>
      </c>
      <c r="J70">
        <f>IF(Розподіл!J87=2275,Розподіл!K87,0)</f>
        <v>0</v>
      </c>
      <c r="K70">
        <f>IF(Розподіл!J87=2281,Розподіл!K87,0)</f>
        <v>0</v>
      </c>
      <c r="L70">
        <f>IF(Розподіл!J87=2282,Розподіл!K87,0)</f>
        <v>0</v>
      </c>
      <c r="M70">
        <f>IF(Розподіл!J87=2800,Розподіл!K87,0)</f>
        <v>0</v>
      </c>
      <c r="N70">
        <f>IF(Розподіл!J87=2281,Розподіл!K87,0)</f>
        <v>0</v>
      </c>
      <c r="O70">
        <f>IF(Розподіл!J87=2282,Розподіл!K87,0)</f>
        <v>0</v>
      </c>
      <c r="P70">
        <f>IF(Розподіл!J87=2410,Розподіл!K87,0)</f>
        <v>0</v>
      </c>
      <c r="Q70">
        <f>IF(Розподіл!J87=2420,Розподіл!K87,0)</f>
        <v>0</v>
      </c>
      <c r="R70">
        <f>IF(Розподіл!J87=2610,Розподіл!K87,0)</f>
        <v>0</v>
      </c>
      <c r="S70">
        <f>IF(Розподіл!J87=2620,Розподіл!K87,0)</f>
        <v>0</v>
      </c>
      <c r="T70">
        <f>IF(Розподіл!J87=2630,Розподіл!K87,0)</f>
        <v>0</v>
      </c>
      <c r="U70">
        <f>IF(Розподіл!J87=2710,Розподіл!K87,0)</f>
        <v>0</v>
      </c>
      <c r="V70">
        <f>IF(Розподіл!J87=2720,Розподіл!K87,0)</f>
        <v>0</v>
      </c>
      <c r="W70">
        <f>IF(Розподіл!J87=2730,Розподіл!K87,0)</f>
        <v>0</v>
      </c>
    </row>
    <row r="71" spans="1:23" ht="12.75">
      <c r="A71">
        <f>IF(Розподіл!J88=2111,Розподіл!K88,0)</f>
        <v>0</v>
      </c>
      <c r="B71">
        <f>IF(Розподіл!J88=2120,Розподіл!K88,0)</f>
        <v>0</v>
      </c>
      <c r="C71">
        <f>IF(Розподіл!J88=2210,Розподіл!K88,0)</f>
        <v>0</v>
      </c>
      <c r="D71">
        <f>IF(Розподіл!J88=2220,Розподіл!K88,0)</f>
        <v>0</v>
      </c>
      <c r="E71">
        <f>IF(Розподіл!J88=2230,Розподіл!K88,0)</f>
        <v>0</v>
      </c>
      <c r="F71">
        <f>IF(Розподіл!J88=2240,Розподіл!K88,0)</f>
        <v>0</v>
      </c>
      <c r="G71">
        <f>IF(Розподіл!J88=2250,Розподіл!K88,0)</f>
        <v>0</v>
      </c>
      <c r="H71">
        <f>IF(Розподіл!J88=2272,Розподіл!K88,0)</f>
        <v>0</v>
      </c>
      <c r="I71">
        <f>IF(Розподіл!J88=2273,Розподіл!K88,0)</f>
        <v>0</v>
      </c>
      <c r="J71">
        <f>IF(Розподіл!J88=2275,Розподіл!K88,0)</f>
        <v>0</v>
      </c>
      <c r="K71">
        <f>IF(Розподіл!J88=2281,Розподіл!K88,0)</f>
        <v>0</v>
      </c>
      <c r="L71">
        <f>IF(Розподіл!J88=2282,Розподіл!K88,0)</f>
        <v>0</v>
      </c>
      <c r="M71">
        <f>IF(Розподіл!J88=2800,Розподіл!K88,0)</f>
        <v>0</v>
      </c>
      <c r="N71">
        <f>IF(Розподіл!J88=2281,Розподіл!K88,0)</f>
        <v>0</v>
      </c>
      <c r="O71">
        <f>IF(Розподіл!J88=2282,Розподіл!K88,0)</f>
        <v>0</v>
      </c>
      <c r="P71">
        <f>IF(Розподіл!J88=2410,Розподіл!K88,0)</f>
        <v>0</v>
      </c>
      <c r="Q71">
        <f>IF(Розподіл!J88=2420,Розподіл!K88,0)</f>
        <v>0</v>
      </c>
      <c r="R71">
        <f>IF(Розподіл!J88=2610,Розподіл!K88,0)</f>
        <v>0</v>
      </c>
      <c r="S71">
        <f>IF(Розподіл!J88=2620,Розподіл!K88,0)</f>
        <v>0</v>
      </c>
      <c r="T71">
        <f>IF(Розподіл!J88=2630,Розподіл!K88,0)</f>
        <v>0</v>
      </c>
      <c r="U71">
        <f>IF(Розподіл!J88=2710,Розподіл!K88,0)</f>
        <v>0</v>
      </c>
      <c r="V71">
        <f>IF(Розподіл!J88=2720,Розподіл!K88,0)</f>
        <v>0</v>
      </c>
      <c r="W71">
        <f>IF(Розподіл!J88=2730,Розподіл!K88,0)</f>
        <v>0</v>
      </c>
    </row>
    <row r="72" spans="1:23" ht="12.75">
      <c r="A72">
        <f>IF(Розподіл!J89=2111,Розподіл!K89,0)</f>
        <v>0</v>
      </c>
      <c r="B72">
        <f>IF(Розподіл!J89=2120,Розподіл!K89,0)</f>
        <v>0</v>
      </c>
      <c r="C72">
        <f>IF(Розподіл!J89=2210,Розподіл!K89,0)</f>
        <v>0</v>
      </c>
      <c r="D72">
        <f>IF(Розподіл!J89=2220,Розподіл!K89,0)</f>
        <v>0</v>
      </c>
      <c r="E72">
        <f>IF(Розподіл!J89=2230,Розподіл!K89,0)</f>
        <v>0</v>
      </c>
      <c r="F72">
        <f>IF(Розподіл!J89=2240,Розподіл!K89,0)</f>
        <v>0</v>
      </c>
      <c r="G72">
        <f>IF(Розподіл!J89=2250,Розподіл!K89,0)</f>
        <v>0</v>
      </c>
      <c r="H72">
        <f>IF(Розподіл!J89=2272,Розподіл!K89,0)</f>
        <v>0</v>
      </c>
      <c r="I72">
        <f>IF(Розподіл!J89=2273,Розподіл!K89,0)</f>
        <v>0</v>
      </c>
      <c r="J72">
        <f>IF(Розподіл!J89=2275,Розподіл!K89,0)</f>
        <v>0</v>
      </c>
      <c r="K72">
        <f>IF(Розподіл!J89=2281,Розподіл!K89,0)</f>
        <v>0</v>
      </c>
      <c r="L72">
        <f>IF(Розподіл!J89=2282,Розподіл!K89,0)</f>
        <v>0</v>
      </c>
      <c r="M72">
        <f>IF(Розподіл!J89=2800,Розподіл!K89,0)</f>
        <v>0</v>
      </c>
      <c r="N72">
        <f>IF(Розподіл!J89=2281,Розподіл!K89,0)</f>
        <v>0</v>
      </c>
      <c r="O72">
        <f>IF(Розподіл!J89=2282,Розподіл!K89,0)</f>
        <v>0</v>
      </c>
      <c r="P72">
        <f>IF(Розподіл!J89=2410,Розподіл!K89,0)</f>
        <v>0</v>
      </c>
      <c r="Q72">
        <f>IF(Розподіл!J89=2420,Розподіл!K89,0)</f>
        <v>0</v>
      </c>
      <c r="R72">
        <f>IF(Розподіл!J89=2610,Розподіл!K89,0)</f>
        <v>0</v>
      </c>
      <c r="S72">
        <f>IF(Розподіл!J89=2620,Розподіл!K89,0)</f>
        <v>0</v>
      </c>
      <c r="T72">
        <f>IF(Розподіл!J89=2630,Розподіл!K89,0)</f>
        <v>0</v>
      </c>
      <c r="U72">
        <f>IF(Розподіл!J89=2710,Розподіл!K89,0)</f>
        <v>0</v>
      </c>
      <c r="V72">
        <f>IF(Розподіл!J89=2720,Розподіл!K89,0)</f>
        <v>0</v>
      </c>
      <c r="W72">
        <f>IF(Розподіл!J89=2730,Розподіл!K89,0)</f>
        <v>0</v>
      </c>
    </row>
    <row r="73" spans="1:23" ht="12.75">
      <c r="A73">
        <f>IF(Розподіл!J90=2111,Розподіл!K90,0)</f>
        <v>0</v>
      </c>
      <c r="B73">
        <f>IF(Розподіл!J90=2120,Розподіл!K90,0)</f>
        <v>0</v>
      </c>
      <c r="C73">
        <f>IF(Розподіл!J90=2210,Розподіл!K90,0)</f>
        <v>0</v>
      </c>
      <c r="D73">
        <f>IF(Розподіл!J90=2220,Розподіл!K90,0)</f>
        <v>0</v>
      </c>
      <c r="E73">
        <f>IF(Розподіл!J90=2230,Розподіл!K90,0)</f>
        <v>0</v>
      </c>
      <c r="F73">
        <f>IF(Розподіл!J90=2240,Розподіл!K90,0)</f>
        <v>0</v>
      </c>
      <c r="G73">
        <f>IF(Розподіл!J90=2250,Розподіл!K90,0)</f>
        <v>0</v>
      </c>
      <c r="H73">
        <f>IF(Розподіл!J90=2272,Розподіл!K90,0)</f>
        <v>0</v>
      </c>
      <c r="I73">
        <f>IF(Розподіл!J90=2273,Розподіл!K90,0)</f>
        <v>0</v>
      </c>
      <c r="J73">
        <f>IF(Розподіл!J90=2275,Розподіл!K90,0)</f>
        <v>0</v>
      </c>
      <c r="K73">
        <f>IF(Розподіл!J90=2281,Розподіл!K90,0)</f>
        <v>0</v>
      </c>
      <c r="L73">
        <f>IF(Розподіл!J90=2282,Розподіл!K90,0)</f>
        <v>0</v>
      </c>
      <c r="M73">
        <f>IF(Розподіл!J90=2800,Розподіл!K90,0)</f>
        <v>0</v>
      </c>
      <c r="N73">
        <f>IF(Розподіл!J90=2281,Розподіл!K90,0)</f>
        <v>0</v>
      </c>
      <c r="O73">
        <f>IF(Розподіл!J90=2282,Розподіл!K90,0)</f>
        <v>0</v>
      </c>
      <c r="P73">
        <f>IF(Розподіл!J90=2410,Розподіл!K90,0)</f>
        <v>0</v>
      </c>
      <c r="Q73">
        <f>IF(Розподіл!J90=2420,Розподіл!K90,0)</f>
        <v>0</v>
      </c>
      <c r="R73">
        <f>IF(Розподіл!J90=2610,Розподіл!K90,0)</f>
        <v>0</v>
      </c>
      <c r="S73">
        <f>IF(Розподіл!J90=2620,Розподіл!K90,0)</f>
        <v>0</v>
      </c>
      <c r="T73">
        <f>IF(Розподіл!J90=2630,Розподіл!K90,0)</f>
        <v>0</v>
      </c>
      <c r="U73">
        <f>IF(Розподіл!J90=2710,Розподіл!K90,0)</f>
        <v>0</v>
      </c>
      <c r="V73">
        <f>IF(Розподіл!J90=2720,Розподіл!K90,0)</f>
        <v>0</v>
      </c>
      <c r="W73">
        <f>IF(Розподіл!J90=2730,Розподіл!K90,0)</f>
        <v>0</v>
      </c>
    </row>
    <row r="74" spans="1:23" ht="12.75">
      <c r="A74">
        <f>IF(Розподіл!J91=2111,Розподіл!K91,0)</f>
        <v>0</v>
      </c>
      <c r="B74">
        <f>IF(Розподіл!J91=2120,Розподіл!K91,0)</f>
        <v>0</v>
      </c>
      <c r="C74">
        <f>IF(Розподіл!J91=2210,Розподіл!K91,0)</f>
        <v>0</v>
      </c>
      <c r="D74">
        <f>IF(Розподіл!J91=2220,Розподіл!K91,0)</f>
        <v>0</v>
      </c>
      <c r="E74">
        <f>IF(Розподіл!J91=2230,Розподіл!K91,0)</f>
        <v>0</v>
      </c>
      <c r="F74">
        <f>IF(Розподіл!J91=2240,Розподіл!K91,0)</f>
        <v>0</v>
      </c>
      <c r="G74">
        <f>IF(Розподіл!J91=2250,Розподіл!K91,0)</f>
        <v>0</v>
      </c>
      <c r="H74">
        <f>IF(Розподіл!J91=2272,Розподіл!K91,0)</f>
        <v>0</v>
      </c>
      <c r="I74">
        <f>IF(Розподіл!J91=2273,Розподіл!K91,0)</f>
        <v>0</v>
      </c>
      <c r="J74">
        <f>IF(Розподіл!J91=2275,Розподіл!K91,0)</f>
        <v>0</v>
      </c>
      <c r="K74">
        <f>IF(Розподіл!J91=2281,Розподіл!K91,0)</f>
        <v>0</v>
      </c>
      <c r="L74">
        <f>IF(Розподіл!J91=2282,Розподіл!K91,0)</f>
        <v>0</v>
      </c>
      <c r="M74">
        <f>IF(Розподіл!J91=2800,Розподіл!K91,0)</f>
        <v>0</v>
      </c>
      <c r="N74">
        <f>IF(Розподіл!J91=2281,Розподіл!K91,0)</f>
        <v>0</v>
      </c>
      <c r="O74">
        <f>IF(Розподіл!J91=2282,Розподіл!K91,0)</f>
        <v>0</v>
      </c>
      <c r="P74">
        <f>IF(Розподіл!J91=2410,Розподіл!K91,0)</f>
        <v>0</v>
      </c>
      <c r="Q74">
        <f>IF(Розподіл!J91=2420,Розподіл!K91,0)</f>
        <v>0</v>
      </c>
      <c r="R74">
        <f>IF(Розподіл!J91=2610,Розподіл!K91,0)</f>
        <v>0</v>
      </c>
      <c r="S74">
        <f>IF(Розподіл!J91=2620,Розподіл!K91,0)</f>
        <v>0</v>
      </c>
      <c r="T74">
        <f>IF(Розподіл!J91=2630,Розподіл!K91,0)</f>
        <v>0</v>
      </c>
      <c r="U74">
        <f>IF(Розподіл!J91=2710,Розподіл!K91,0)</f>
        <v>0</v>
      </c>
      <c r="V74">
        <f>IF(Розподіл!J91=2720,Розподіл!K91,0)</f>
        <v>0</v>
      </c>
      <c r="W74">
        <f>IF(Розподіл!J91=2730,Розподіл!K91,0)</f>
        <v>0</v>
      </c>
    </row>
    <row r="75" spans="1:23" ht="12.75">
      <c r="A75">
        <f>IF(Розподіл!J92=2111,Розподіл!K92,0)</f>
        <v>0</v>
      </c>
      <c r="B75">
        <f>IF(Розподіл!J92=2120,Розподіл!K92,0)</f>
        <v>0</v>
      </c>
      <c r="C75">
        <f>IF(Розподіл!J92=2210,Розподіл!K92,0)</f>
        <v>0</v>
      </c>
      <c r="D75">
        <f>IF(Розподіл!J92=2220,Розподіл!K92,0)</f>
        <v>0</v>
      </c>
      <c r="E75">
        <f>IF(Розподіл!J92=2230,Розподіл!K92,0)</f>
        <v>0</v>
      </c>
      <c r="F75">
        <f>IF(Розподіл!J92=2240,Розподіл!K92,0)</f>
        <v>0</v>
      </c>
      <c r="G75">
        <f>IF(Розподіл!J92=2250,Розподіл!K92,0)</f>
        <v>0</v>
      </c>
      <c r="H75">
        <f>IF(Розподіл!J92=2272,Розподіл!K92,0)</f>
        <v>0</v>
      </c>
      <c r="I75">
        <f>IF(Розподіл!J92=2273,Розподіл!K92,0)</f>
        <v>0</v>
      </c>
      <c r="J75">
        <f>IF(Розподіл!J92=2275,Розподіл!K92,0)</f>
        <v>0</v>
      </c>
      <c r="K75">
        <f>IF(Розподіл!J92=2281,Розподіл!K92,0)</f>
        <v>0</v>
      </c>
      <c r="L75">
        <f>IF(Розподіл!J92=2282,Розподіл!K92,0)</f>
        <v>0</v>
      </c>
      <c r="M75">
        <f>IF(Розподіл!J92=2800,Розподіл!K92,0)</f>
        <v>0</v>
      </c>
      <c r="N75">
        <f>IF(Розподіл!J92=2281,Розподіл!K92,0)</f>
        <v>0</v>
      </c>
      <c r="O75">
        <f>IF(Розподіл!J92=2282,Розподіл!K92,0)</f>
        <v>0</v>
      </c>
      <c r="P75">
        <f>IF(Розподіл!J92=2410,Розподіл!K92,0)</f>
        <v>0</v>
      </c>
      <c r="Q75">
        <f>IF(Розподіл!J92=2420,Розподіл!K92,0)</f>
        <v>0</v>
      </c>
      <c r="R75">
        <f>IF(Розподіл!J92=2610,Розподіл!K92,0)</f>
        <v>0</v>
      </c>
      <c r="S75">
        <f>IF(Розподіл!J92=2620,Розподіл!K92,0)</f>
        <v>0</v>
      </c>
      <c r="T75">
        <f>IF(Розподіл!J92=2630,Розподіл!K92,0)</f>
        <v>0</v>
      </c>
      <c r="U75">
        <f>IF(Розподіл!J92=2710,Розподіл!K92,0)</f>
        <v>0</v>
      </c>
      <c r="V75">
        <f>IF(Розподіл!J92=2720,Розподіл!K92,0)</f>
        <v>0</v>
      </c>
      <c r="W75">
        <f>IF(Розподіл!J92=2730,Розподіл!K92,0)</f>
        <v>0</v>
      </c>
    </row>
    <row r="76" spans="1:23" ht="12.75">
      <c r="A76">
        <f>IF(Розподіл!J93=2111,Розподіл!K93,0)</f>
        <v>0</v>
      </c>
      <c r="B76">
        <f>IF(Розподіл!J93=2120,Розподіл!K93,0)</f>
        <v>0</v>
      </c>
      <c r="C76">
        <f>IF(Розподіл!J93=2210,Розподіл!K93,0)</f>
        <v>0</v>
      </c>
      <c r="D76">
        <f>IF(Розподіл!J93=2220,Розподіл!K93,0)</f>
        <v>0</v>
      </c>
      <c r="E76">
        <f>IF(Розподіл!J93=2230,Розподіл!K93,0)</f>
        <v>0</v>
      </c>
      <c r="F76">
        <f>IF(Розподіл!J93=2240,Розподіл!K93,0)</f>
        <v>0</v>
      </c>
      <c r="G76">
        <f>IF(Розподіл!J93=2250,Розподіл!K93,0)</f>
        <v>0</v>
      </c>
      <c r="H76">
        <f>IF(Розподіл!J93=2272,Розподіл!K93,0)</f>
        <v>0</v>
      </c>
      <c r="I76">
        <f>IF(Розподіл!J93=2273,Розподіл!K93,0)</f>
        <v>0</v>
      </c>
      <c r="J76">
        <f>IF(Розподіл!J93=2275,Розподіл!K93,0)</f>
        <v>0</v>
      </c>
      <c r="K76">
        <f>IF(Розподіл!J93=2281,Розподіл!K93,0)</f>
        <v>0</v>
      </c>
      <c r="L76">
        <f>IF(Розподіл!J93=2282,Розподіл!K93,0)</f>
        <v>0</v>
      </c>
      <c r="M76">
        <f>IF(Розподіл!J93=2800,Розподіл!K93,0)</f>
        <v>0</v>
      </c>
      <c r="N76">
        <f>IF(Розподіл!J93=2281,Розподіл!K93,0)</f>
        <v>0</v>
      </c>
      <c r="O76">
        <f>IF(Розподіл!J93=2282,Розподіл!K93,0)</f>
        <v>0</v>
      </c>
      <c r="P76">
        <f>IF(Розподіл!J93=2410,Розподіл!K93,0)</f>
        <v>0</v>
      </c>
      <c r="Q76">
        <f>IF(Розподіл!J93=2420,Розподіл!K93,0)</f>
        <v>0</v>
      </c>
      <c r="R76">
        <f>IF(Розподіл!J93=2610,Розподіл!K93,0)</f>
        <v>0</v>
      </c>
      <c r="S76">
        <f>IF(Розподіл!J93=2620,Розподіл!K93,0)</f>
        <v>0</v>
      </c>
      <c r="T76">
        <f>IF(Розподіл!J93=2630,Розподіл!K93,0)</f>
        <v>0</v>
      </c>
      <c r="U76">
        <f>IF(Розподіл!J93=2710,Розподіл!K93,0)</f>
        <v>0</v>
      </c>
      <c r="V76">
        <f>IF(Розподіл!J93=2720,Розподіл!K93,0)</f>
        <v>0</v>
      </c>
      <c r="W76">
        <f>IF(Розподіл!J93=2730,Розподіл!K93,0)</f>
        <v>0</v>
      </c>
    </row>
    <row r="77" spans="1:23" ht="12.75">
      <c r="A77">
        <f>IF(Розподіл!J94=2111,Розподіл!K94,0)</f>
        <v>0</v>
      </c>
      <c r="B77">
        <f>IF(Розподіл!J94=2120,Розподіл!K94,0)</f>
        <v>0</v>
      </c>
      <c r="C77">
        <f>IF(Розподіл!J94=2210,Розподіл!K94,0)</f>
        <v>0</v>
      </c>
      <c r="D77">
        <f>IF(Розподіл!J94=2220,Розподіл!K94,0)</f>
        <v>0</v>
      </c>
      <c r="E77">
        <f>IF(Розподіл!J94=2230,Розподіл!K94,0)</f>
        <v>0</v>
      </c>
      <c r="F77">
        <f>IF(Розподіл!J94=2240,Розподіл!K94,0)</f>
        <v>0</v>
      </c>
      <c r="G77">
        <f>IF(Розподіл!J94=2250,Розподіл!K94,0)</f>
        <v>0</v>
      </c>
      <c r="H77">
        <f>IF(Розподіл!J94=2272,Розподіл!K94,0)</f>
        <v>0</v>
      </c>
      <c r="I77">
        <f>IF(Розподіл!J94=2273,Розподіл!K94,0)</f>
        <v>0</v>
      </c>
      <c r="J77">
        <f>IF(Розподіл!J94=2275,Розподіл!K94,0)</f>
        <v>0</v>
      </c>
      <c r="K77">
        <f>IF(Розподіл!J94=2281,Розподіл!K94,0)</f>
        <v>0</v>
      </c>
      <c r="L77">
        <f>IF(Розподіл!J94=2282,Розподіл!K94,0)</f>
        <v>0</v>
      </c>
      <c r="M77">
        <f>IF(Розподіл!J94=2800,Розподіл!K94,0)</f>
        <v>0</v>
      </c>
      <c r="N77">
        <f>IF(Розподіл!J94=2281,Розподіл!K94,0)</f>
        <v>0</v>
      </c>
      <c r="O77">
        <f>IF(Розподіл!J94=2282,Розподіл!K94,0)</f>
        <v>0</v>
      </c>
      <c r="P77">
        <f>IF(Розподіл!J94=2410,Розподіл!K94,0)</f>
        <v>0</v>
      </c>
      <c r="Q77">
        <f>IF(Розподіл!J94=2420,Розподіл!K94,0)</f>
        <v>0</v>
      </c>
      <c r="R77">
        <f>IF(Розподіл!J94=2610,Розподіл!K94,0)</f>
        <v>0</v>
      </c>
      <c r="S77">
        <f>IF(Розподіл!J94=2620,Розподіл!K94,0)</f>
        <v>0</v>
      </c>
      <c r="T77">
        <f>IF(Розподіл!J94=2630,Розподіл!K94,0)</f>
        <v>0</v>
      </c>
      <c r="U77">
        <f>IF(Розподіл!J94=2710,Розподіл!K94,0)</f>
        <v>0</v>
      </c>
      <c r="V77">
        <f>IF(Розподіл!J94=2720,Розподіл!K94,0)</f>
        <v>0</v>
      </c>
      <c r="W77">
        <f>IF(Розподіл!J94=2730,Розподіл!K94,0)</f>
        <v>0</v>
      </c>
    </row>
    <row r="78" ht="10.5" customHeight="1"/>
    <row r="79" spans="1:23" s="22" customFormat="1" ht="12.75">
      <c r="A79" s="22">
        <f>SUM(A3:A77)</f>
        <v>950</v>
      </c>
      <c r="B79" s="22">
        <f aca="true" t="shared" si="0" ref="B79:W79">SUM(B3:B77)</f>
        <v>330</v>
      </c>
      <c r="C79" s="22">
        <f t="shared" si="0"/>
        <v>0</v>
      </c>
      <c r="D79" s="22">
        <f t="shared" si="0"/>
        <v>0</v>
      </c>
      <c r="E79" s="22">
        <f t="shared" si="0"/>
        <v>0</v>
      </c>
      <c r="F79" s="22">
        <f t="shared" si="0"/>
        <v>990</v>
      </c>
      <c r="G79" s="22">
        <f t="shared" si="0"/>
        <v>0</v>
      </c>
      <c r="H79" s="22">
        <f t="shared" si="0"/>
        <v>0</v>
      </c>
      <c r="I79" s="22">
        <f t="shared" si="0"/>
        <v>0</v>
      </c>
      <c r="J79" s="22">
        <f t="shared" si="0"/>
        <v>0</v>
      </c>
      <c r="K79" s="22">
        <f t="shared" si="0"/>
        <v>0</v>
      </c>
      <c r="L79" s="22">
        <f t="shared" si="0"/>
        <v>0</v>
      </c>
      <c r="M79" s="22">
        <f t="shared" si="0"/>
        <v>0</v>
      </c>
      <c r="N79" s="22">
        <f t="shared" si="0"/>
        <v>0</v>
      </c>
      <c r="O79" s="22">
        <f t="shared" si="0"/>
        <v>0</v>
      </c>
      <c r="P79" s="22">
        <f t="shared" si="0"/>
        <v>0</v>
      </c>
      <c r="Q79" s="22">
        <f t="shared" si="0"/>
        <v>0</v>
      </c>
      <c r="R79" s="22">
        <f t="shared" si="0"/>
        <v>0</v>
      </c>
      <c r="S79" s="22">
        <f t="shared" si="0"/>
        <v>0</v>
      </c>
      <c r="T79" s="22">
        <f t="shared" si="0"/>
        <v>0</v>
      </c>
      <c r="U79" s="22">
        <f t="shared" si="0"/>
        <v>0</v>
      </c>
      <c r="V79" s="22">
        <f t="shared" si="0"/>
        <v>0</v>
      </c>
      <c r="W79" s="22">
        <f t="shared" si="0"/>
        <v>0</v>
      </c>
    </row>
    <row r="80" spans="1:23" ht="12.75">
      <c r="A80" s="23">
        <f>IF(A79&gt;0,A79,"")</f>
        <v>950</v>
      </c>
      <c r="B80" s="23">
        <f aca="true" t="shared" si="1" ref="B80:W80">IF(B79&gt;0,B79,"")</f>
        <v>330</v>
      </c>
      <c r="C80" s="23">
        <f t="shared" si="1"/>
      </c>
      <c r="D80" s="23">
        <f t="shared" si="1"/>
      </c>
      <c r="E80" s="23">
        <f t="shared" si="1"/>
      </c>
      <c r="F80" s="23">
        <f t="shared" si="1"/>
        <v>990</v>
      </c>
      <c r="G80" s="23">
        <f t="shared" si="1"/>
      </c>
      <c r="H80" s="23">
        <f t="shared" si="1"/>
      </c>
      <c r="I80" s="23">
        <f t="shared" si="1"/>
      </c>
      <c r="J80" s="23">
        <f t="shared" si="1"/>
      </c>
      <c r="K80" s="23">
        <f t="shared" si="1"/>
      </c>
      <c r="L80" s="23">
        <f t="shared" si="1"/>
      </c>
      <c r="M80" s="23">
        <f t="shared" si="1"/>
      </c>
      <c r="N80" s="23">
        <f t="shared" si="1"/>
      </c>
      <c r="O80" s="23" t="str">
        <f>IF(O79&gt;0,O79,".")</f>
        <v>.</v>
      </c>
      <c r="P80" s="23">
        <f t="shared" si="1"/>
      </c>
      <c r="Q80" s="23">
        <f t="shared" si="1"/>
      </c>
      <c r="R80" s="23">
        <f t="shared" si="1"/>
      </c>
      <c r="S80" s="23">
        <f t="shared" si="1"/>
      </c>
      <c r="T80" s="23">
        <f t="shared" si="1"/>
      </c>
      <c r="U80" s="23">
        <f t="shared" si="1"/>
      </c>
      <c r="V80" s="23">
        <f t="shared" si="1"/>
      </c>
      <c r="W80" s="23">
        <f t="shared" si="1"/>
      </c>
    </row>
    <row r="81" spans="1:23" ht="12.75">
      <c r="A81" s="24" t="str">
        <f>IF(A79&gt;0,": 2111-","")</f>
        <v>: 2111-</v>
      </c>
      <c r="B81" s="24" t="str">
        <f>IF(B79&gt;0,";  2120-","")</f>
        <v>;  2120-</v>
      </c>
      <c r="C81" s="24">
        <f>IF(C79&gt;0,";  2210-","")</f>
      </c>
      <c r="D81" s="24">
        <f>IF(D79&gt;0,";  2220-","")</f>
      </c>
      <c r="E81" s="24">
        <f>IF(E79&gt;0,"; 2230-","")</f>
      </c>
      <c r="F81" s="24" t="str">
        <f>IF(F79&gt;0,";  2240-","")</f>
        <v>;  2240-</v>
      </c>
      <c r="G81" s="24">
        <f>IF(G79&gt;0,";  2250-","")</f>
      </c>
      <c r="H81" s="24">
        <f>IF(H79&gt;0,"; 2272-","")</f>
      </c>
      <c r="I81" s="24">
        <f>IF(I79&gt;0,";  2273-","")</f>
      </c>
      <c r="J81" s="24">
        <f>IF(J79&gt;0,";  2275-","")</f>
      </c>
      <c r="K81" s="24">
        <f>IF(K79&gt;0,";  2281-","")</f>
      </c>
      <c r="L81" s="24">
        <f>IF(L79&gt;0,"; 2282-","")</f>
      </c>
      <c r="M81" s="24">
        <f>IF(M79&gt;0,";  2800-","")</f>
      </c>
      <c r="N81" s="24">
        <f>IF(N79&gt;0,";  2281-","")</f>
      </c>
      <c r="O81" s="24">
        <f>IF(O79&gt;0,";  2282-","")</f>
      </c>
      <c r="P81" s="24">
        <f>IF(P79&gt;0,";  2410-","")</f>
      </c>
      <c r="Q81" s="24">
        <f>IF(Q79&gt;0,";  2420-","")</f>
      </c>
      <c r="R81" s="24">
        <f>IF(R79&gt;0,";  2610-","")</f>
      </c>
      <c r="S81" s="24">
        <f>IF(S79&gt;0,";  2620-","")</f>
      </c>
      <c r="T81" s="24">
        <f>IF(T79&gt;0,";  2630 -","")</f>
      </c>
      <c r="U81" s="24">
        <f>IF(U79&gt;0,";  2710 -","")</f>
      </c>
      <c r="V81" s="24">
        <f>IF(V79&gt;0,";  2720 -","")</f>
      </c>
      <c r="W81" s="24">
        <f>IF(W79&gt;0,";  2730 -","")</f>
      </c>
    </row>
    <row r="83" spans="1:13" ht="12.75">
      <c r="A83" s="36"/>
      <c r="B83" s="37"/>
      <c r="C83" s="37"/>
      <c r="F83" s="37"/>
      <c r="G83" s="37"/>
      <c r="I83" s="37"/>
      <c r="J83" s="37"/>
      <c r="K83" s="37"/>
      <c r="M83" s="37"/>
    </row>
  </sheetData>
  <mergeCells count="1">
    <mergeCell ref="P1:W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Контроль</cp:lastModifiedBy>
  <cp:lastPrinted>2013-02-22T13:35:45Z</cp:lastPrinted>
  <dcterms:created xsi:type="dcterms:W3CDTF">1996-10-08T23:32:33Z</dcterms:created>
  <dcterms:modified xsi:type="dcterms:W3CDTF">2013-02-25T09:32:20Z</dcterms:modified>
  <cp:category/>
  <cp:version/>
  <cp:contentType/>
  <cp:contentStatus/>
</cp:coreProperties>
</file>