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2" activeTab="17"/>
  </bookViews>
  <sheets>
    <sheet name="1-3" sheetId="1" r:id="rId1"/>
    <sheet name="4-5.1" sheetId="2" r:id="rId2"/>
    <sheet name="5.2" sheetId="3" r:id="rId3"/>
    <sheet name="6-6.1" sheetId="4" r:id="rId4"/>
    <sheet name="6.3" sheetId="5" r:id="rId5"/>
    <sheet name="7-7.1" sheetId="6" r:id="rId6"/>
    <sheet name="7.2" sheetId="7" r:id="rId7"/>
    <sheet name="8-8.1" sheetId="8" r:id="rId8"/>
    <sheet name="8.2" sheetId="9" r:id="rId9"/>
    <sheet name="9" sheetId="10" r:id="rId10"/>
    <sheet name="10" sheetId="11" r:id="rId11"/>
    <sheet name="11-11.1" sheetId="12" r:id="rId12"/>
    <sheet name="11.2" sheetId="13" r:id="rId13"/>
    <sheet name="13" sheetId="14" r:id="rId14"/>
    <sheet name="14-14.1" sheetId="15" r:id="rId15"/>
    <sheet name="14.2" sheetId="16" r:id="rId16"/>
    <sheet name="14.3" sheetId="17" r:id="rId17"/>
    <sheet name="1-2.1" sheetId="18" r:id="rId18"/>
  </sheets>
  <definedNames>
    <definedName name="_xlnm.Print_Area" localSheetId="12">'11.2'!$A$1:$I$29</definedName>
    <definedName name="_xlnm.Print_Area" localSheetId="17">'1-2.1'!$A$1:$G$35</definedName>
    <definedName name="_xlnm.Print_Area" localSheetId="15">'14.2'!$A$1:$L$27</definedName>
    <definedName name="_xlnm.Print_Area" localSheetId="14">'14-14.1'!$A$1:$J$29</definedName>
    <definedName name="_xlnm.Print_Area" localSheetId="8">'8.2'!$A$1:$H$38</definedName>
    <definedName name="_xlnm.Print_Area" localSheetId="7">'8-8.1'!$A$1:$L$74</definedName>
  </definedNames>
  <calcPr fullCalcOnLoad="1"/>
</workbook>
</file>

<file path=xl/sharedStrings.xml><?xml version="1.0" encoding="utf-8"?>
<sst xmlns="http://schemas.openxmlformats.org/spreadsheetml/2006/main" count="607" uniqueCount="207">
  <si>
    <t>БЮДЖЕТНИЙ ЗАПИТ НА 2012-2014 РОКИ: загальний (Форма 2012-1)</t>
  </si>
  <si>
    <t>3. Розподіл граничного обсягу видатків/ надання кредитів загального фонду на 2012 рік та прогнозу на 2013-2014 роки за бюджетними програмами:</t>
  </si>
  <si>
    <t>КПКВК</t>
  </si>
  <si>
    <t>Найменування видатків та надання кредитів за програмною класифікацією</t>
  </si>
  <si>
    <t>Відповідальний виконавець</t>
  </si>
  <si>
    <t>КТКВ</t>
  </si>
  <si>
    <t>2010 рік (звіт)</t>
  </si>
  <si>
    <t>2011 рік (затверджено)</t>
  </si>
  <si>
    <t>2012 рік (проект)</t>
  </si>
  <si>
    <t>2013 рік (прогноз)</t>
  </si>
  <si>
    <t>2014 (прогноз)</t>
  </si>
  <si>
    <t xml:space="preserve">Начальник управління </t>
  </si>
  <si>
    <t>(підпис)</t>
  </si>
  <si>
    <t>БЮДЖЕТНИЙ ЗАПИТ НА 2012-2014 РОКИ: індивідуальний (Форма 2012-2)</t>
  </si>
  <si>
    <t>(найменування відповідального виконавця у межах місцевого бюджету)</t>
  </si>
  <si>
    <t>КВК/відповідальний виконавець</t>
  </si>
  <si>
    <t>(найменування бюджетної програми)</t>
  </si>
  <si>
    <t>(_)  (_)  (_)  (_)  (_)  (_)  (_)</t>
  </si>
  <si>
    <t>5. Прогноз надходжень для виконання бюджетної програми:</t>
  </si>
  <si>
    <t>5.1. Прогноз надходжень для виконання бюджетної програми на 2012 рік:</t>
  </si>
  <si>
    <t>(тис.грн.)</t>
  </si>
  <si>
    <t>Код</t>
  </si>
  <si>
    <t xml:space="preserve"> Найменування видів надходжень</t>
  </si>
  <si>
    <t>загальні</t>
  </si>
  <si>
    <t>спеціальні</t>
  </si>
  <si>
    <t>разом (3+4)</t>
  </si>
  <si>
    <t>разом (6+7)</t>
  </si>
  <si>
    <t>разом (9+10)</t>
  </si>
  <si>
    <t>Надходження із загального фонду бюджету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</si>
  <si>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</si>
  <si>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</si>
  <si>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</si>
  <si>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</si>
  <si>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</si>
  <si>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</si>
  <si>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Зовнішні запозичення (довгострокові зобов'язання)</t>
  </si>
  <si>
    <t xml:space="preserve"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 </t>
  </si>
  <si>
    <t>…</t>
  </si>
  <si>
    <t>Інші доходи….</t>
  </si>
  <si>
    <t>Повернення кредитів до бюджету…</t>
  </si>
  <si>
    <t>На початок  періоду</t>
  </si>
  <si>
    <t>На кінець періоду</t>
  </si>
  <si>
    <t>ВСЬОГО:</t>
  </si>
  <si>
    <t>Х</t>
  </si>
  <si>
    <t>5.2. Прогноз надходжень  для виконання бюджетної програми на 2013-2014 роки:</t>
  </si>
  <si>
    <t>Випуск  (зовнішнє фінансування; довгострокові зобов'язання)</t>
  </si>
  <si>
    <t>2014 рік (прогноз)</t>
  </si>
  <si>
    <t>6.1. Виклад запиту видатків на 2012 рік в розрізі економічної класифікації видатків:</t>
  </si>
  <si>
    <t>КЕКВ</t>
  </si>
  <si>
    <t>Найменування видатків за економічною класифікацією</t>
  </si>
  <si>
    <t>разом</t>
  </si>
  <si>
    <t>(3+4)</t>
  </si>
  <si>
    <t>(6+7)</t>
  </si>
  <si>
    <t>(9+10)</t>
  </si>
  <si>
    <t>ВСЬОГО</t>
  </si>
  <si>
    <r>
      <t>6.</t>
    </r>
    <r>
      <rPr>
        <b/>
        <sz val="7"/>
        <rFont val="Book Antiqua"/>
        <family val="1"/>
      </rPr>
      <t> </t>
    </r>
    <r>
      <rPr>
        <b/>
        <sz val="11"/>
        <rFont val="Book Antiqua"/>
        <family val="1"/>
      </rPr>
      <t>Виклад запиту видатків/ надання кредитів за бюджетною програмою в розрізі економічної класифікації/ класифікації кредитування.</t>
    </r>
  </si>
  <si>
    <t>6.3. Виклад запиту видатків на 2013-2014 роки в розрізі економічної класифікації видатків:</t>
  </si>
  <si>
    <t>7.1. Виклад запиту видатків/надання кредитів за бюджетною програмою в розрізі завдань бюджетної програми на 2012 рік:</t>
  </si>
  <si>
    <t xml:space="preserve">  (тис.грн.)</t>
  </si>
  <si>
    <t>№ з/п</t>
  </si>
  <si>
    <t>Завдання бюджетної програми</t>
  </si>
  <si>
    <t>2010 рік (звіт )</t>
  </si>
  <si>
    <t>2011 рік (затверджено )</t>
  </si>
  <si>
    <t xml:space="preserve">ВСЬОГО </t>
  </si>
  <si>
    <r>
      <t>7. </t>
    </r>
    <r>
      <rPr>
        <sz val="10"/>
        <rFont val="Book Antiqua"/>
        <family val="1"/>
      </rPr>
      <t xml:space="preserve"> </t>
    </r>
    <r>
      <rPr>
        <b/>
        <sz val="11"/>
        <rFont val="Book Antiqua"/>
        <family val="1"/>
      </rPr>
      <t>Виклад запиту видатків/ надання кредитів за бюджетною програмою в розрізі завдань бюджетної програми.</t>
    </r>
  </si>
  <si>
    <t>7.2. Виклад запиту видатків/надання кредитів за бюджетною програмою в розрізі завдань бюджетної програми на 2013-2014 роки:</t>
  </si>
  <si>
    <t>(тис. грн.)</t>
  </si>
  <si>
    <t>8. Результативні показник, які характеризують виконання бюджетної програми.</t>
  </si>
  <si>
    <t>8.1. Результативні показники, які характеризують виконання бюджетної програми у 2012 році: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</si>
  <si>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</si>
  <si>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</si>
  <si>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</si>
  <si>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</si>
  <si>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</si>
  <si>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загальний</t>
  </si>
  <si>
    <t>спеціальний</t>
  </si>
  <si>
    <t>фонд</t>
  </si>
  <si>
    <t>затрат</t>
  </si>
  <si>
    <t>……</t>
  </si>
  <si>
    <t>продукту</t>
  </si>
  <si>
    <t>ефективності</t>
  </si>
  <si>
    <t>якості</t>
  </si>
  <si>
    <t>8.2. Результативні показники, які характеризують виконання бюджетної програми у 2013-2014 роках:</t>
  </si>
  <si>
    <t xml:space="preserve">9. Структура видатків на оплату праці                                                                                                                                                                         </t>
  </si>
  <si>
    <t>Найменування видатків</t>
  </si>
  <si>
    <t>1. Обов’язкові виплати</t>
  </si>
  <si>
    <t>2. Стимулюючі доплати та надбавки</t>
  </si>
  <si>
    <t>3. Премії</t>
  </si>
  <si>
    <t>4. Матеріальна допомога</t>
  </si>
  <si>
    <t>В т.ч. оплата праці штатних одиниць за загальним фондом, що враховані також у спеціальному фонді</t>
  </si>
  <si>
    <t xml:space="preserve">10. Чисельність зайнятих у бюджетних установах: </t>
  </si>
  <si>
    <t>Категорії працівників</t>
  </si>
  <si>
    <t>2011 рік (план)</t>
  </si>
  <si>
    <t>2012 рік</t>
  </si>
  <si>
    <t>2013 рік</t>
  </si>
  <si>
    <t>2014 рік</t>
  </si>
  <si>
    <t>затвер-джено</t>
  </si>
  <si>
    <t>фактично зайняті</t>
  </si>
  <si>
    <t>Всього штатних одиниць</t>
  </si>
  <si>
    <t>з них штатні одиниці за загальним фондом, що враховані також у спеціальному фонді</t>
  </si>
  <si>
    <t>11.1  Перелік державних (цільових)/регіональних програм, які виконуються в межах бюджетної програми у 2012 році:</t>
  </si>
  <si>
    <t>Код програми/ КТКВК</t>
  </si>
  <si>
    <t>Назва програми</t>
  </si>
  <si>
    <t>Коли та яким документом затверджена</t>
  </si>
  <si>
    <t>Короткий зміст заходів за програмою</t>
  </si>
  <si>
    <t xml:space="preserve"> фонд</t>
  </si>
  <si>
    <r>
      <t>11.</t>
    </r>
    <r>
      <rPr>
        <b/>
        <sz val="7"/>
        <rFont val="Book Antiqua"/>
        <family val="1"/>
      </rPr>
      <t xml:space="preserve">      </t>
    </r>
    <r>
      <rPr>
        <b/>
        <sz val="11"/>
        <rFont val="Book Antiqua"/>
        <family val="1"/>
      </rPr>
      <t>Перелік державних (цільових)/регіональних програм, які виконуються в межах бюджетної програми.</t>
    </r>
  </si>
  <si>
    <t>11.2  Перелік державних (цільових)/регіональних програм, які виконуються в межах бюджетної програми у 2012 році:</t>
  </si>
  <si>
    <t>13. Аналіз результатів, досягнутих внаслідок використання коштів загального фонду бюджету у 2010 році та очікувані результати у 2011 році, обґрунтування необхідності проведення видатків/ надання кредитів із загального фонду на 2012-2014 роках виходячи з граничного обсягу та на підставі результативних показників, наведених у пп. 8-10.</t>
  </si>
  <si>
    <t>14. Аналіз управління зобов’язаннями у 2010 і 2011 роках та пропозиції щодо приведення зобов’язань на 2012 рік до граничного обсягу видатків/ надання кредитів загального фонду на 2012 рік.</t>
  </si>
  <si>
    <t xml:space="preserve">14.1. Таблиця аналізу управління кредиторською заборгованістю по загальному фонду в 2010 році: </t>
  </si>
  <si>
    <t>КЕКВ/ККК</t>
  </si>
  <si>
    <t>Назва видатків за економічною класифікацією/ класифікація кредитування</t>
  </si>
  <si>
    <t>Затверджено з урахуванням змін</t>
  </si>
  <si>
    <t>Касові видатки</t>
  </si>
  <si>
    <t>Кредиторська заборгованість на 01.01.2010</t>
  </si>
  <si>
    <t>Кредиторська заборгованість на 01.01.2011</t>
  </si>
  <si>
    <t>Зміна кредиторської заборгованості (6-5)</t>
  </si>
  <si>
    <t>Погашено кредит. заборгованості за рахунок коштів</t>
  </si>
  <si>
    <t>Зобов’язання по видатках (4+6)</t>
  </si>
  <si>
    <t>загального фонду</t>
  </si>
  <si>
    <t>спеціального фонду</t>
  </si>
  <si>
    <t>14.2. Таблиця аналізу управління  кредиторською заборгованістю по загальному фонду в 2011-2012 роках:</t>
  </si>
  <si>
    <t>2011 рік</t>
  </si>
  <si>
    <t>Затверджені призначення</t>
  </si>
  <si>
    <t>Планується погасити кредит. заборгованість за рахунок коштів</t>
  </si>
  <si>
    <t>Очікуваний обсяг взяття поточних зобов’язань               (3-5)</t>
  </si>
  <si>
    <t>Граничний обсяг</t>
  </si>
  <si>
    <t>Очікуваний обсяг взяття поточних зобов’язань (8-10)</t>
  </si>
  <si>
    <t>14.3 Таблиця аналізу дебіторської заборгованості в 2010-2011 роках:</t>
  </si>
  <si>
    <t>Дебіторська заборгованість на 01.01.2010</t>
  </si>
  <si>
    <t>Дебіторська заборгованість на 01.01.2011</t>
  </si>
  <si>
    <t>Очікувана дебіторська заборгованість на 01.01.2012</t>
  </si>
  <si>
    <t>Причини виникнення заборгованості</t>
  </si>
  <si>
    <t>Вжиті заходи щодо ліквідації заборгованості</t>
  </si>
  <si>
    <t>БЮДЖЕТНИЙ ЗАПИТ НА 2012-2014 РОКИ: додатковий (Форми 2012-3)</t>
  </si>
  <si>
    <t>1. Управління праці та соціального захисту населення виконкому міської ради (15)</t>
  </si>
  <si>
    <t>2. Додатковий запит на видатки/надання кредитів загального фонду місцевого бюджету.</t>
  </si>
  <si>
    <t>2.1. Додатковий запит на видатки/ надання кредитів загального фонду місцевого бюджету на 2012 рік за бюджетними програмами.</t>
  </si>
  <si>
    <t xml:space="preserve">Найменування </t>
  </si>
  <si>
    <r>
      <t>Обґрунтування необхідності додаткових коштів із загального фонду на 2011</t>
    </r>
    <r>
      <rPr>
        <sz val="12"/>
        <color indexed="8"/>
        <rFont val="Times New Roman"/>
        <family val="1"/>
      </rPr>
      <t>(обов’язкове посилання на нормативний документ, відповідно до якого необхідно додаткові кошти)</t>
    </r>
  </si>
  <si>
    <t>граничний обсяг</t>
  </si>
  <si>
    <t>необхідно додатково +</t>
  </si>
  <si>
    <t>............................................</t>
  </si>
  <si>
    <t>Зміна результативних показників, які характеризують виконання бюджетної програми, у разі виділення додаткових коштів:</t>
  </si>
  <si>
    <t>2012 рік (проект) в межах доведених граничних обсягів</t>
  </si>
  <si>
    <t>2012 рік (проект) зміни у разі виділення додаткових коштів</t>
  </si>
  <si>
    <t>…..</t>
  </si>
  <si>
    <t>Наслідки на 2012 рік у разі невиділення додаткових коштів із загального фонду на 2012 рік та альтернативні заходи, зроблені для забезпечення виконання бюджетної програми.</t>
  </si>
  <si>
    <t>………………………………………………..</t>
  </si>
  <si>
    <t>Можлива кредиторська заборгованість на 01.01.2012          (4-5-6)</t>
  </si>
  <si>
    <t xml:space="preserve">               (найменування головного розпорядника коштів місцевого бюджету)                                                                       КВК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</si>
  <si>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</si>
  <si>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</si>
  <si>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Адміністративний персонал</t>
  </si>
  <si>
    <t>Лікарські посади (ставки), включаючи головних і зубних лікарів</t>
  </si>
  <si>
    <t>Середній медичний персонал</t>
  </si>
  <si>
    <t>Молодший медичний персонал</t>
  </si>
  <si>
    <t>Спеціалісти (не медики)</t>
  </si>
  <si>
    <t>Інший персонал</t>
  </si>
  <si>
    <t>Обслуговуючий персонал</t>
  </si>
  <si>
    <t xml:space="preserve">                (найменування головного розпорядника місцевого бюджету)                                                                                       КВК</t>
  </si>
  <si>
    <t xml:space="preserve">                                          КВК</t>
  </si>
  <si>
    <t>1.</t>
  </si>
  <si>
    <t>%</t>
  </si>
  <si>
    <t xml:space="preserve"> </t>
  </si>
  <si>
    <t>2. Управління праці та соціального захисту населення виконкому Тернівської районної у місті ради</t>
  </si>
  <si>
    <t>В.о. завідувача сектору бух. обліку</t>
  </si>
  <si>
    <t xml:space="preserve">Інші поточні трансферти населенню  </t>
  </si>
  <si>
    <t>Управління праці та соціального захисту населення виконкому Тернівської районної у місті ради</t>
  </si>
  <si>
    <t>091205</t>
  </si>
  <si>
    <t xml:space="preserve"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</si>
  <si>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r>
      <t xml:space="preserve">2. Мета (місія) діяльності головного розпорядника коштів місцевого бюджету: </t>
    </r>
    <r>
      <rPr>
        <sz val="9"/>
        <rFont val="Book Antiqua"/>
        <family val="1"/>
      </rPr>
  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  </r>
  </si>
  <si>
    <r>
      <t xml:space="preserve">4. Основна мета виконання бюджетної програми, строки реалізації та головні завдання бюджетної програми на 2012-2014 роки : </t>
    </r>
    <r>
      <rPr>
        <sz val="9"/>
        <rFont val="Book Antiqua"/>
        <family val="1"/>
      </rPr>
  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  </r>
  </si>
  <si>
    <t xml:space="preserve">3.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</si>
  <si>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t>(1) (5) (1) (3) (3) (4) (0)</t>
  </si>
  <si>
    <r>
      <t xml:space="preserve">4.1. Основна мета виконання бюджетної програми, строки її реалізації та завдання на 2012-2014 роки: </t>
    </r>
    <r>
      <rPr>
        <sz val="9"/>
        <rFont val="Book Antiqua"/>
        <family val="1"/>
      </rPr>
  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  </r>
  </si>
  <si>
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 (крім осіб, що обслуговуються соціальними службами) </t>
  </si>
  <si>
    <t xml:space="preserve">(1)  (5)  (1) </t>
  </si>
  <si>
    <t xml:space="preserve">1. Управління праці та соціального захисту населення виконкому Тернівської районної у місті ради                          </t>
  </si>
  <si>
    <t xml:space="preserve"> (1) (5)</t>
  </si>
  <si>
    <t xml:space="preserve">1.  Управління праці та соціального захисту населення виконкому Тернівської районної у місті ради                                         </t>
  </si>
  <si>
    <t>осіб</t>
  </si>
  <si>
    <t>питома вага кількості призначених компенсацій до кількості звернень за призначенням компенсації</t>
  </si>
  <si>
    <t>інвалідам III групи</t>
  </si>
  <si>
    <t>грн./ осіб</t>
  </si>
  <si>
    <t>2.</t>
  </si>
  <si>
    <t>3.</t>
  </si>
  <si>
    <t>середній розмір  на догляд за інвалідами І групи</t>
  </si>
  <si>
    <t>середній розмір  на догляд за інвалідами ІІ групи</t>
  </si>
  <si>
    <t>середній розмір  на догляд за інвалідами ІІІ групи</t>
  </si>
  <si>
    <t xml:space="preserve">середній розмір  на догляд за дітьми-інвалідами </t>
  </si>
  <si>
    <t>середній розмір  на догляд за хворими, не здатними до самообслуговування</t>
  </si>
  <si>
    <t>тис. грн.</t>
  </si>
  <si>
    <t>річні звіти</t>
  </si>
  <si>
    <t>середній розмір  на догляд за громадянами похилого віку</t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</si>
  <si>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</si>
  <si>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</si>
  <si>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чисельність фізичних осіб, яким виплачується компенсація за надання соціальних послуг</t>
  </si>
  <si>
    <t>інвалідам I групи</t>
  </si>
  <si>
    <t>громадянам похилого віку</t>
  </si>
  <si>
    <t>інвалідам II групи</t>
  </si>
  <si>
    <t>дітям-інвалідам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</si>
  <si>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</si>
  <si>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 xml:space="preserve">4.2. Підстави для виконання бюджетної програми: </t>
    </r>
    <r>
      <rPr>
        <sz val="10"/>
        <rFont val="Book Antiqua"/>
        <family val="1"/>
      </rPr>
      <t xml:space="preserve">Конституція України, Бюджетний кодекс України, Закон України "Про державний бюджет на 2012 рік", Наказ Міністерства фінансів України від 09.07.2010 № 679 "Про деякі питання проведення експерименту із запровадження програмно-цільового методу складання та виконання місцевих бюджетів", </t>
    </r>
    <r>
      <rPr>
        <sz val="9"/>
        <rFont val="Book Antiqua"/>
        <family val="1"/>
      </rPr>
      <t xml:space="preserve">Постанова 558 від 29.04.2004 " Про затвердження Порядку призначення і виплати компенсації фізичним особамм, які надають соціальні послуги", рішення Криворізької міської ради від 30.03.2011 №259 "Про обсяг і межі повноважень районних у місті рад та їх виконавчих органів"  рішення виконкому Тернівської районної у місті ради "Про районний у місті бюджет на 2012 рік" від 29.12.2011 №116 </t>
    </r>
  </si>
  <si>
    <r>
      <t xml:space="preserve">продукту </t>
    </r>
    <r>
      <rPr>
        <sz val="10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10"/>
        <rFont val="Times New Roman"/>
        <family val="1"/>
      </rPr>
      <t xml:space="preserve">
</t>
    </r>
  </si>
  <si>
    <t>По управлінню праці та соціального захисту населення виконкому Тернівської районної у місті ради затверджено кошторисом на 2011 рік по КФК 091205 грн. Касові видатки та фактичні видатки становлять  грн.  Заборгованості немає.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</si>
</sst>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г_р_н_."/>
    <numFmt numFmtId="177" formatCode="#,##0.0"/>
    <numFmt numFmtId="178" formatCode="0.0"/>
    <numFmt numFmtId="179" formatCode="0.0000"/>
    <numFmt numFmtId="180" formatCode="0.000"/>
    <numFmt numFmtId="181" formatCode="0.000000"/>
    <numFmt numFmtId="182" formatCode="0.00000"/>
    <numFmt numFmtId="183" formatCode="#,##0.000"/>
  </numFmts>
  <fonts count="33">
    <font>
      <sz val="10"/>
      <name val="Arial Cyr"/>
      <family val="0"/>
    </font>
    <font>
      <sz val="10"/>
      <name val="Bookman Old Style"/>
      <family val="1"/>
    </font>
    <font>
      <sz val="8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Book Antiqua"/>
      <family val="1"/>
    </font>
    <font>
      <b/>
      <sz val="7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top" wrapText="1"/>
    </xf>
    <xf numFmtId="4" fontId="15" fillId="0" borderId="6" xfId="0" applyNumberFormat="1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9" fillId="0" borderId="0" xfId="0" applyFont="1" applyAlignment="1">
      <alignment horizontal="left" indent="2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177" fontId="3" fillId="0" borderId="2" xfId="0" applyNumberFormat="1" applyFont="1" applyBorder="1" applyAlignment="1">
      <alignment horizontal="center"/>
    </xf>
    <xf numFmtId="177" fontId="12" fillId="0" borderId="8" xfId="0" applyNumberFormat="1" applyFont="1" applyBorder="1" applyAlignment="1">
      <alignment horizontal="center" vertical="top" wrapText="1"/>
    </xf>
    <xf numFmtId="177" fontId="12" fillId="0" borderId="9" xfId="0" applyNumberFormat="1" applyFont="1" applyBorder="1" applyAlignment="1">
      <alignment horizontal="center" vertical="top" wrapText="1"/>
    </xf>
    <xf numFmtId="177" fontId="12" fillId="0" borderId="3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3" fillId="0" borderId="8" xfId="0" applyFont="1" applyBorder="1" applyAlignment="1">
      <alignment horizontal="justify" vertical="top" wrapText="1"/>
    </xf>
    <xf numFmtId="177" fontId="15" fillId="0" borderId="8" xfId="0" applyNumberFormat="1" applyFont="1" applyBorder="1" applyAlignment="1">
      <alignment horizontal="center" vertical="top" wrapText="1"/>
    </xf>
    <xf numFmtId="177" fontId="12" fillId="0" borderId="8" xfId="0" applyNumberFormat="1" applyFont="1" applyBorder="1" applyAlignment="1">
      <alignment horizontal="center" vertical="center" wrapText="1"/>
    </xf>
    <xf numFmtId="177" fontId="15" fillId="0" borderId="8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9" xfId="0" applyFont="1" applyBorder="1" applyAlignment="1">
      <alignment horizontal="justify" vertical="top" wrapText="1"/>
    </xf>
    <xf numFmtId="177" fontId="25" fillId="0" borderId="10" xfId="0" applyNumberFormat="1" applyFont="1" applyBorder="1" applyAlignment="1">
      <alignment horizontal="center" wrapText="1"/>
    </xf>
    <xf numFmtId="177" fontId="25" fillId="0" borderId="14" xfId="0" applyNumberFormat="1" applyFont="1" applyBorder="1" applyAlignment="1">
      <alignment horizontal="center" wrapText="1"/>
    </xf>
    <xf numFmtId="0" fontId="23" fillId="0" borderId="9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7" fontId="2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77" fontId="12" fillId="0" borderId="6" xfId="0" applyNumberFormat="1" applyFont="1" applyBorder="1" applyAlignment="1">
      <alignment horizontal="center" vertical="top" wrapText="1"/>
    </xf>
    <xf numFmtId="177" fontId="15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7" fontId="3" fillId="0" borderId="2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vertical="top" wrapText="1"/>
    </xf>
    <xf numFmtId="177" fontId="12" fillId="3" borderId="6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top" wrapText="1"/>
    </xf>
    <xf numFmtId="177" fontId="12" fillId="3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vertical="top" wrapText="1"/>
    </xf>
    <xf numFmtId="177" fontId="15" fillId="3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left" vertical="top" wrapText="1"/>
    </xf>
    <xf numFmtId="4" fontId="12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8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 horizontal="right"/>
    </xf>
    <xf numFmtId="0" fontId="18" fillId="3" borderId="1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9" fillId="3" borderId="0" xfId="0" applyFont="1" applyFill="1" applyAlignment="1">
      <alignment/>
    </xf>
    <xf numFmtId="0" fontId="19" fillId="3" borderId="17" xfId="0" applyFont="1" applyFill="1" applyBorder="1" applyAlignment="1">
      <alignment/>
    </xf>
    <xf numFmtId="0" fontId="20" fillId="3" borderId="17" xfId="0" applyFont="1" applyFill="1" applyBorder="1" applyAlignment="1">
      <alignment/>
    </xf>
    <xf numFmtId="0" fontId="19" fillId="3" borderId="0" xfId="0" applyFont="1" applyFill="1" applyAlignment="1">
      <alignment horizontal="left" indent="2"/>
    </xf>
    <xf numFmtId="0" fontId="27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6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4" fontId="29" fillId="0" borderId="6" xfId="0" applyNumberFormat="1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177" fontId="29" fillId="0" borderId="6" xfId="0" applyNumberFormat="1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2" fontId="29" fillId="0" borderId="2" xfId="0" applyNumberFormat="1" applyFont="1" applyBorder="1" applyAlignment="1">
      <alignment vertical="top" wrapText="1"/>
    </xf>
    <xf numFmtId="3" fontId="29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3" fontId="29" fillId="0" borderId="2" xfId="0" applyNumberFormat="1" applyFont="1" applyFill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4" fontId="29" fillId="0" borderId="2" xfId="0" applyNumberFormat="1" applyFont="1" applyBorder="1" applyAlignment="1">
      <alignment vertical="top" wrapText="1"/>
    </xf>
    <xf numFmtId="1" fontId="29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31" fillId="0" borderId="2" xfId="0" applyFont="1" applyBorder="1" applyAlignment="1">
      <alignment vertical="top" wrapText="1"/>
    </xf>
    <xf numFmtId="177" fontId="29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2" fontId="29" fillId="0" borderId="0" xfId="0" applyNumberFormat="1" applyFont="1" applyBorder="1" applyAlignment="1">
      <alignment vertical="top" wrapText="1"/>
    </xf>
    <xf numFmtId="177" fontId="30" fillId="0" borderId="0" xfId="0" applyNumberFormat="1" applyFont="1" applyAlignment="1">
      <alignment/>
    </xf>
    <xf numFmtId="4" fontId="29" fillId="0" borderId="0" xfId="0" applyNumberFormat="1" applyFont="1" applyBorder="1" applyAlignment="1">
      <alignment vertical="top" wrapText="1"/>
    </xf>
    <xf numFmtId="177" fontId="29" fillId="0" borderId="0" xfId="0" applyNumberFormat="1" applyFont="1" applyBorder="1" applyAlignment="1">
      <alignment vertical="top" wrapText="1"/>
    </xf>
    <xf numFmtId="0" fontId="30" fillId="0" borderId="2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2" xfId="0" applyFont="1" applyBorder="1" applyAlignment="1">
      <alignment vertical="center" wrapText="1"/>
    </xf>
    <xf numFmtId="0" fontId="1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29" fillId="0" borderId="2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28" fillId="0" borderId="1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4" borderId="0" xfId="0" applyFont="1" applyFill="1" applyAlignment="1">
      <alignment wrapText="1"/>
    </xf>
    <xf numFmtId="0" fontId="12" fillId="0" borderId="25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2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2" fillId="3" borderId="26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16" fillId="3" borderId="26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16" fillId="3" borderId="20" xfId="0" applyFont="1" applyFill="1" applyBorder="1" applyAlignment="1">
      <alignment horizontal="center" wrapText="1"/>
    </xf>
    <xf numFmtId="0" fontId="16" fillId="3" borderId="25" xfId="0" applyFont="1" applyFill="1" applyBorder="1" applyAlignment="1">
      <alignment horizontal="center" wrapText="1"/>
    </xf>
    <xf numFmtId="0" fontId="16" fillId="3" borderId="26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1" fillId="3" borderId="35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SheetLayoutView="100" workbookViewId="0" topLeftCell="A1">
      <selection activeCell="H20" sqref="H20:I20"/>
    </sheetView>
  </sheetViews>
  <sheetFormatPr defaultColWidth="9.00390625" defaultRowHeight="12.75"/>
  <cols>
    <col min="1" max="1" width="9.125" style="4" customWidth="1"/>
    <col min="2" max="2" width="27.875" style="4" customWidth="1"/>
    <col min="3" max="3" width="18.375" style="4" customWidth="1"/>
    <col min="4" max="5" width="9.125" style="4" customWidth="1"/>
    <col min="6" max="6" width="12.75390625" style="4" customWidth="1"/>
    <col min="7" max="7" width="9.875" style="4" customWidth="1"/>
    <col min="8" max="9" width="10.00390625" style="4" customWidth="1"/>
    <col min="10" max="16384" width="9.125" style="4" customWidth="1"/>
  </cols>
  <sheetData>
    <row r="1" spans="1:5" ht="15.75" thickBot="1">
      <c r="A1" s="8" t="s">
        <v>0</v>
      </c>
      <c r="B1" s="3"/>
      <c r="C1" s="3"/>
      <c r="D1" s="3"/>
      <c r="E1" s="3"/>
    </row>
    <row r="3" spans="1:9" ht="15.75" customHeight="1" thickBot="1">
      <c r="A3" s="197" t="s">
        <v>181</v>
      </c>
      <c r="B3" s="197"/>
      <c r="C3" s="197"/>
      <c r="D3" s="197"/>
      <c r="E3" s="197"/>
      <c r="F3" s="197"/>
      <c r="G3" s="197"/>
      <c r="H3" s="147"/>
      <c r="I3" s="147" t="s">
        <v>180</v>
      </c>
    </row>
    <row r="4" spans="1:9" ht="13.5">
      <c r="A4" s="196" t="s">
        <v>151</v>
      </c>
      <c r="B4" s="196"/>
      <c r="C4" s="196"/>
      <c r="D4" s="196"/>
      <c r="E4" s="196"/>
      <c r="F4" s="196"/>
      <c r="G4" s="196"/>
      <c r="H4" s="196"/>
      <c r="I4" s="196"/>
    </row>
    <row r="6" spans="1:9" ht="41.25" customHeight="1">
      <c r="A6" s="195" t="s">
        <v>172</v>
      </c>
      <c r="B6" s="195"/>
      <c r="C6" s="195"/>
      <c r="D6" s="195"/>
      <c r="E6" s="195"/>
      <c r="F6" s="195"/>
      <c r="G6" s="195"/>
      <c r="H6" s="195"/>
      <c r="I6" s="195"/>
    </row>
    <row r="8" spans="1:9" ht="35.25" customHeight="1">
      <c r="A8" s="194" t="s">
        <v>1</v>
      </c>
      <c r="B8" s="194"/>
      <c r="C8" s="194"/>
      <c r="D8" s="194"/>
      <c r="E8" s="194"/>
      <c r="F8" s="194"/>
      <c r="G8" s="194"/>
      <c r="H8" s="194"/>
      <c r="I8" s="194"/>
    </row>
    <row r="10" ht="13.5">
      <c r="I10" s="4" t="s">
        <v>20</v>
      </c>
    </row>
    <row r="11" spans="1:10" ht="48" customHeight="1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5"/>
    </row>
    <row r="12" spans="1:256" ht="13.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75" customHeight="1">
      <c r="A13" s="7">
        <v>1513340</v>
      </c>
      <c r="B13" s="144" t="s">
        <v>171</v>
      </c>
      <c r="C13" s="145" t="s">
        <v>169</v>
      </c>
      <c r="D13" s="87" t="s">
        <v>170</v>
      </c>
      <c r="E13" s="88">
        <f>'6-6.1'!E23</f>
        <v>0</v>
      </c>
      <c r="F13" s="88">
        <f>'6-6.1'!H23</f>
        <v>199.9</v>
      </c>
      <c r="G13" s="88">
        <f>'6-6.1'!K23</f>
        <v>250.2</v>
      </c>
      <c r="H13" s="88">
        <f>'6.3'!E22</f>
        <v>264.96180000000004</v>
      </c>
      <c r="I13" s="88">
        <f>'6.3'!H22</f>
        <v>278.2098900000001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7" spans="1:9" ht="15.75" thickBot="1">
      <c r="A17" s="194" t="s">
        <v>11</v>
      </c>
      <c r="B17" s="199"/>
      <c r="D17" s="3"/>
      <c r="E17" s="3"/>
      <c r="H17" s="194"/>
      <c r="I17" s="199"/>
    </row>
    <row r="18" spans="4:5" ht="13.5">
      <c r="D18" s="196" t="s">
        <v>12</v>
      </c>
      <c r="E18" s="198"/>
    </row>
    <row r="19" spans="4:5" ht="13.5">
      <c r="D19" s="10"/>
      <c r="E19" s="10"/>
    </row>
    <row r="20" spans="1:9" ht="23.25" customHeight="1" thickBot="1">
      <c r="A20" s="194" t="s">
        <v>167</v>
      </c>
      <c r="B20" s="199"/>
      <c r="D20" s="11"/>
      <c r="E20" s="11"/>
      <c r="H20" s="194"/>
      <c r="I20" s="199"/>
    </row>
    <row r="21" spans="4:5" ht="13.5">
      <c r="D21" s="196" t="s">
        <v>12</v>
      </c>
      <c r="E21" s="198"/>
    </row>
  </sheetData>
  <mergeCells count="10">
    <mergeCell ref="D21:E21"/>
    <mergeCell ref="A20:B20"/>
    <mergeCell ref="A17:B17"/>
    <mergeCell ref="H17:I17"/>
    <mergeCell ref="H20:I20"/>
    <mergeCell ref="D18:E18"/>
    <mergeCell ref="A8:I8"/>
    <mergeCell ref="A6:I6"/>
    <mergeCell ref="A4:I4"/>
    <mergeCell ref="A3:G3"/>
  </mergeCells>
  <printOptions horizontalCentered="1"/>
  <pageMargins left="0" right="0" top="0" bottom="0" header="0.5118110236220472" footer="0.5118110236220472"/>
  <pageSetup horizontalDpi="600" verticalDpi="600" orientation="landscape" paperSize="9" scale="10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workbookViewId="0" topLeftCell="A1">
      <selection activeCell="H21" sqref="H21:I21"/>
    </sheetView>
  </sheetViews>
  <sheetFormatPr defaultColWidth="9.00390625" defaultRowHeight="12.75"/>
  <cols>
    <col min="1" max="1" width="30.25390625" style="105" customWidth="1"/>
    <col min="2" max="2" width="10.375" style="105" customWidth="1"/>
    <col min="3" max="3" width="10.875" style="105" customWidth="1"/>
    <col min="4" max="4" width="11.25390625" style="105" customWidth="1"/>
    <col min="5" max="5" width="10.875" style="105" customWidth="1"/>
    <col min="6" max="6" width="11.00390625" style="105" customWidth="1"/>
    <col min="7" max="7" width="10.25390625" style="105" customWidth="1"/>
    <col min="8" max="8" width="10.125" style="105" customWidth="1"/>
    <col min="9" max="9" width="10.375" style="105" customWidth="1"/>
    <col min="10" max="10" width="10.25390625" style="105" customWidth="1"/>
    <col min="11" max="11" width="11.00390625" style="105" customWidth="1"/>
    <col min="12" max="16384" width="9.125" style="105" customWidth="1"/>
  </cols>
  <sheetData>
    <row r="1" ht="15">
      <c r="A1" s="104" t="s">
        <v>83</v>
      </c>
    </row>
    <row r="3" ht="14.25" thickBot="1">
      <c r="K3" s="105" t="s">
        <v>66</v>
      </c>
    </row>
    <row r="4" spans="1:11" ht="14.25" thickBot="1">
      <c r="A4" s="233" t="s">
        <v>84</v>
      </c>
      <c r="B4" s="236" t="s">
        <v>6</v>
      </c>
      <c r="C4" s="237"/>
      <c r="D4" s="238" t="s">
        <v>7</v>
      </c>
      <c r="E4" s="237"/>
      <c r="F4" s="238" t="s">
        <v>8</v>
      </c>
      <c r="G4" s="237"/>
      <c r="H4" s="238" t="s">
        <v>9</v>
      </c>
      <c r="I4" s="237"/>
      <c r="J4" s="238" t="s">
        <v>46</v>
      </c>
      <c r="K4" s="237"/>
    </row>
    <row r="5" spans="1:11" ht="27">
      <c r="A5" s="234"/>
      <c r="B5" s="239" t="s">
        <v>72</v>
      </c>
      <c r="C5" s="231" t="s">
        <v>73</v>
      </c>
      <c r="D5" s="231" t="s">
        <v>72</v>
      </c>
      <c r="E5" s="106" t="s">
        <v>75</v>
      </c>
      <c r="F5" s="231" t="s">
        <v>72</v>
      </c>
      <c r="G5" s="106" t="s">
        <v>75</v>
      </c>
      <c r="H5" s="231" t="s">
        <v>72</v>
      </c>
      <c r="I5" s="231" t="s">
        <v>73</v>
      </c>
      <c r="J5" s="231" t="s">
        <v>72</v>
      </c>
      <c r="K5" s="231" t="s">
        <v>73</v>
      </c>
    </row>
    <row r="6" spans="1:11" ht="14.25" thickBot="1">
      <c r="A6" s="235"/>
      <c r="B6" s="240"/>
      <c r="C6" s="232"/>
      <c r="D6" s="232"/>
      <c r="E6" s="107" t="s">
        <v>76</v>
      </c>
      <c r="F6" s="232"/>
      <c r="G6" s="107" t="s">
        <v>76</v>
      </c>
      <c r="H6" s="232"/>
      <c r="I6" s="232"/>
      <c r="J6" s="232"/>
      <c r="K6" s="232"/>
    </row>
    <row r="7" spans="1:11" ht="14.25" thickBot="1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</row>
    <row r="8" spans="1:11" ht="18" customHeight="1" thickBot="1">
      <c r="A8" s="110" t="s">
        <v>85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</row>
    <row r="9" spans="1:11" ht="30.75" customHeight="1" thickBot="1">
      <c r="A9" s="112" t="s">
        <v>86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1">
        <v>0</v>
      </c>
      <c r="I9" s="113">
        <v>0</v>
      </c>
      <c r="J9" s="111">
        <v>0</v>
      </c>
      <c r="K9" s="113">
        <v>0</v>
      </c>
    </row>
    <row r="10" spans="1:11" ht="14.25" thickBot="1">
      <c r="A10" s="114" t="s">
        <v>87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</row>
    <row r="11" spans="1:11" ht="14.25" customHeight="1" thickBot="1">
      <c r="A11" s="114" t="s">
        <v>88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</row>
    <row r="12" spans="1:11" ht="20.25" customHeight="1" thickBot="1">
      <c r="A12" s="115" t="s">
        <v>54</v>
      </c>
      <c r="B12" s="116">
        <f>SUM(B8:B11)</f>
        <v>0</v>
      </c>
      <c r="C12" s="116">
        <f aca="true" t="shared" si="0" ref="C12:K12">SUM(C8:C11)</f>
        <v>0</v>
      </c>
      <c r="D12" s="116">
        <f t="shared" si="0"/>
        <v>0</v>
      </c>
      <c r="E12" s="116">
        <f t="shared" si="0"/>
        <v>0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16">
        <f t="shared" si="0"/>
        <v>0</v>
      </c>
      <c r="K12" s="116">
        <f t="shared" si="0"/>
        <v>0</v>
      </c>
    </row>
    <row r="13" spans="1:11" ht="61.5" customHeight="1" thickBot="1">
      <c r="A13" s="117" t="s">
        <v>89</v>
      </c>
      <c r="B13" s="116" t="s">
        <v>43</v>
      </c>
      <c r="C13" s="116">
        <v>0</v>
      </c>
      <c r="D13" s="116" t="s">
        <v>43</v>
      </c>
      <c r="E13" s="116">
        <v>0</v>
      </c>
      <c r="F13" s="116" t="s">
        <v>43</v>
      </c>
      <c r="G13" s="116">
        <v>0</v>
      </c>
      <c r="H13" s="116" t="s">
        <v>43</v>
      </c>
      <c r="I13" s="116">
        <v>0</v>
      </c>
      <c r="J13" s="116" t="s">
        <v>43</v>
      </c>
      <c r="K13" s="116">
        <v>0</v>
      </c>
    </row>
    <row r="18" spans="1:9" s="118" customFormat="1" ht="15.75" thickBot="1">
      <c r="A18" s="229" t="s">
        <v>11</v>
      </c>
      <c r="B18" s="230"/>
      <c r="D18" s="119"/>
      <c r="E18" s="119"/>
      <c r="H18" s="229"/>
      <c r="I18" s="230"/>
    </row>
    <row r="19" spans="4:5" s="118" customFormat="1" ht="13.5">
      <c r="D19" s="227" t="s">
        <v>12</v>
      </c>
      <c r="E19" s="228"/>
    </row>
    <row r="20" spans="4:5" s="118" customFormat="1" ht="13.5">
      <c r="D20" s="120"/>
      <c r="E20" s="120"/>
    </row>
    <row r="21" spans="1:9" s="118" customFormat="1" ht="23.25" customHeight="1" thickBot="1">
      <c r="A21" s="229" t="s">
        <v>167</v>
      </c>
      <c r="B21" s="230"/>
      <c r="D21" s="121"/>
      <c r="E21" s="121"/>
      <c r="H21" s="229"/>
      <c r="I21" s="230"/>
    </row>
    <row r="22" spans="4:5" s="118" customFormat="1" ht="13.5">
      <c r="D22" s="227" t="s">
        <v>12</v>
      </c>
      <c r="E22" s="228"/>
    </row>
    <row r="23" spans="3:8" ht="13.5">
      <c r="C23" s="118"/>
      <c r="D23" s="118"/>
      <c r="F23" s="118"/>
      <c r="G23" s="118"/>
      <c r="H23" s="118"/>
    </row>
  </sheetData>
  <mergeCells count="20">
    <mergeCell ref="D5:D6"/>
    <mergeCell ref="F5:F6"/>
    <mergeCell ref="H5:H6"/>
    <mergeCell ref="I5:I6"/>
    <mergeCell ref="J5:J6"/>
    <mergeCell ref="K5:K6"/>
    <mergeCell ref="A4:A6"/>
    <mergeCell ref="B4:C4"/>
    <mergeCell ref="D4:E4"/>
    <mergeCell ref="F4:G4"/>
    <mergeCell ref="H4:I4"/>
    <mergeCell ref="J4:K4"/>
    <mergeCell ref="B5:B6"/>
    <mergeCell ref="C5:C6"/>
    <mergeCell ref="D22:E22"/>
    <mergeCell ref="H18:I18"/>
    <mergeCell ref="D19:E19"/>
    <mergeCell ref="A21:B21"/>
    <mergeCell ref="H21:I21"/>
    <mergeCell ref="A18:B1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P26"/>
  <sheetViews>
    <sheetView view="pageBreakPreview" zoomScaleSheetLayoutView="100" workbookViewId="0" topLeftCell="A16">
      <selection activeCell="F47" sqref="F47"/>
    </sheetView>
  </sheetViews>
  <sheetFormatPr defaultColWidth="9.00390625" defaultRowHeight="12.75"/>
  <cols>
    <col min="1" max="1" width="6.375" style="105" customWidth="1"/>
    <col min="2" max="2" width="21.625" style="105" customWidth="1"/>
    <col min="3" max="16384" width="9.125" style="105" customWidth="1"/>
  </cols>
  <sheetData>
    <row r="1" spans="1:6" ht="15">
      <c r="A1" s="104" t="s">
        <v>90</v>
      </c>
      <c r="B1" s="104"/>
      <c r="C1" s="104"/>
      <c r="D1" s="104"/>
      <c r="E1" s="104"/>
      <c r="F1" s="104"/>
    </row>
    <row r="3" ht="14.25" thickBot="1"/>
    <row r="4" spans="1:16" ht="14.25" thickBot="1">
      <c r="A4" s="247" t="s">
        <v>59</v>
      </c>
      <c r="B4" s="231" t="s">
        <v>91</v>
      </c>
      <c r="C4" s="238" t="s">
        <v>6</v>
      </c>
      <c r="D4" s="251"/>
      <c r="E4" s="251"/>
      <c r="F4" s="237"/>
      <c r="G4" s="238" t="s">
        <v>92</v>
      </c>
      <c r="H4" s="251"/>
      <c r="I4" s="251"/>
      <c r="J4" s="237"/>
      <c r="K4" s="238" t="s">
        <v>93</v>
      </c>
      <c r="L4" s="237"/>
      <c r="M4" s="238" t="s">
        <v>94</v>
      </c>
      <c r="N4" s="237"/>
      <c r="O4" s="238" t="s">
        <v>95</v>
      </c>
      <c r="P4" s="237"/>
    </row>
    <row r="5" spans="1:16" ht="14.25" thickBot="1">
      <c r="A5" s="248"/>
      <c r="B5" s="250"/>
      <c r="C5" s="245" t="s">
        <v>72</v>
      </c>
      <c r="D5" s="246"/>
      <c r="E5" s="245" t="s">
        <v>73</v>
      </c>
      <c r="F5" s="246"/>
      <c r="G5" s="245" t="s">
        <v>72</v>
      </c>
      <c r="H5" s="246"/>
      <c r="I5" s="245" t="s">
        <v>73</v>
      </c>
      <c r="J5" s="246"/>
      <c r="K5" s="243" t="s">
        <v>72</v>
      </c>
      <c r="L5" s="243" t="s">
        <v>73</v>
      </c>
      <c r="M5" s="243" t="s">
        <v>72</v>
      </c>
      <c r="N5" s="243" t="s">
        <v>73</v>
      </c>
      <c r="O5" s="243" t="s">
        <v>72</v>
      </c>
      <c r="P5" s="243" t="s">
        <v>73</v>
      </c>
    </row>
    <row r="6" spans="1:16" ht="47.25" customHeight="1" thickBot="1">
      <c r="A6" s="249"/>
      <c r="B6" s="232"/>
      <c r="C6" s="122" t="s">
        <v>96</v>
      </c>
      <c r="D6" s="122" t="s">
        <v>97</v>
      </c>
      <c r="E6" s="122" t="s">
        <v>96</v>
      </c>
      <c r="F6" s="122" t="s">
        <v>97</v>
      </c>
      <c r="G6" s="122" t="s">
        <v>96</v>
      </c>
      <c r="H6" s="122" t="s">
        <v>97</v>
      </c>
      <c r="I6" s="122" t="s">
        <v>96</v>
      </c>
      <c r="J6" s="122" t="s">
        <v>97</v>
      </c>
      <c r="K6" s="244"/>
      <c r="L6" s="244"/>
      <c r="M6" s="244"/>
      <c r="N6" s="244"/>
      <c r="O6" s="244"/>
      <c r="P6" s="244"/>
    </row>
    <row r="7" spans="1:16" ht="14.25" thickBot="1">
      <c r="A7" s="123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</row>
    <row r="8" spans="1:16" ht="27.75" thickBot="1">
      <c r="A8" s="123"/>
      <c r="B8" s="124" t="s">
        <v>98</v>
      </c>
      <c r="C8" s="125">
        <f>SUM(C10:C16)</f>
        <v>0</v>
      </c>
      <c r="D8" s="125">
        <f aca="true" t="shared" si="0" ref="D8:P8">SUM(D10:D16)</f>
        <v>0</v>
      </c>
      <c r="E8" s="125">
        <f t="shared" si="0"/>
        <v>0</v>
      </c>
      <c r="F8" s="125">
        <f t="shared" si="0"/>
        <v>0</v>
      </c>
      <c r="G8" s="125">
        <f t="shared" si="0"/>
        <v>0</v>
      </c>
      <c r="H8" s="125">
        <f t="shared" si="0"/>
        <v>0</v>
      </c>
      <c r="I8" s="125">
        <f t="shared" si="0"/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25">
        <f t="shared" si="0"/>
        <v>0</v>
      </c>
    </row>
    <row r="9" spans="1:16" ht="54.75" thickBot="1">
      <c r="A9" s="123"/>
      <c r="B9" s="126" t="s">
        <v>99</v>
      </c>
      <c r="C9" s="127" t="s">
        <v>43</v>
      </c>
      <c r="D9" s="127" t="s">
        <v>43</v>
      </c>
      <c r="E9" s="125">
        <v>0</v>
      </c>
      <c r="F9" s="125">
        <v>0</v>
      </c>
      <c r="G9" s="127" t="s">
        <v>43</v>
      </c>
      <c r="H9" s="127" t="s">
        <v>43</v>
      </c>
      <c r="I9" s="125">
        <v>0</v>
      </c>
      <c r="J9" s="125">
        <v>0</v>
      </c>
      <c r="K9" s="127" t="s">
        <v>43</v>
      </c>
      <c r="L9" s="125">
        <v>0</v>
      </c>
      <c r="M9" s="127" t="s">
        <v>43</v>
      </c>
      <c r="N9" s="125">
        <v>0</v>
      </c>
      <c r="O9" s="127" t="s">
        <v>43</v>
      </c>
      <c r="P9" s="125">
        <v>0</v>
      </c>
    </row>
    <row r="10" spans="1:16" ht="27.75" thickBot="1">
      <c r="A10" s="123">
        <v>1</v>
      </c>
      <c r="B10" s="128" t="s">
        <v>154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spans="1:16" ht="42.75" customHeight="1" thickBot="1">
      <c r="A11" s="123">
        <v>2</v>
      </c>
      <c r="B11" s="128" t="s">
        <v>155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</row>
    <row r="12" spans="1:16" ht="27.75" thickBot="1">
      <c r="A12" s="123">
        <v>3</v>
      </c>
      <c r="B12" s="128" t="s">
        <v>156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</row>
    <row r="13" spans="1:16" ht="27.75" thickBot="1">
      <c r="A13" s="123">
        <v>4</v>
      </c>
      <c r="B13" s="126" t="s">
        <v>157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</row>
    <row r="14" spans="1:16" ht="27.75" thickBot="1">
      <c r="A14" s="123">
        <v>5</v>
      </c>
      <c r="B14" s="126" t="s">
        <v>158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</row>
    <row r="15" spans="1:16" ht="14.25" thickBot="1">
      <c r="A15" s="123">
        <v>6</v>
      </c>
      <c r="B15" s="126" t="s">
        <v>159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</row>
    <row r="16" spans="1:16" ht="27.75" thickBot="1">
      <c r="A16" s="123">
        <v>7</v>
      </c>
      <c r="B16" s="126" t="s">
        <v>160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</row>
    <row r="19" ht="13.5">
      <c r="J19" s="118"/>
    </row>
    <row r="20" spans="6:12" ht="13.5">
      <c r="F20" s="118"/>
      <c r="G20" s="118"/>
      <c r="H20" s="118"/>
      <c r="I20" s="118"/>
      <c r="J20" s="129"/>
      <c r="K20" s="118"/>
      <c r="L20" s="118"/>
    </row>
    <row r="21" spans="1:11" s="118" customFormat="1" ht="15" customHeight="1" thickBot="1">
      <c r="A21" s="229" t="s">
        <v>11</v>
      </c>
      <c r="B21" s="230"/>
      <c r="F21" s="119"/>
      <c r="G21" s="119"/>
      <c r="J21" s="241"/>
      <c r="K21" s="241"/>
    </row>
    <row r="22" spans="6:7" s="118" customFormat="1" ht="13.5">
      <c r="F22" s="227" t="s">
        <v>12</v>
      </c>
      <c r="G22" s="228"/>
    </row>
    <row r="23" spans="6:7" s="118" customFormat="1" ht="13.5">
      <c r="F23" s="120"/>
      <c r="G23" s="120"/>
    </row>
    <row r="24" spans="1:11" s="118" customFormat="1" ht="18.75" customHeight="1" thickBot="1">
      <c r="A24" s="242" t="s">
        <v>167</v>
      </c>
      <c r="B24" s="242"/>
      <c r="C24" s="242"/>
      <c r="F24" s="121"/>
      <c r="G24" s="121"/>
      <c r="J24" s="241"/>
      <c r="K24" s="241"/>
    </row>
    <row r="25" spans="6:7" s="118" customFormat="1" ht="13.5">
      <c r="F25" s="227" t="s">
        <v>12</v>
      </c>
      <c r="G25" s="228"/>
    </row>
    <row r="26" spans="4:12" ht="13.5">
      <c r="D26" s="118"/>
      <c r="E26" s="118"/>
      <c r="F26" s="118"/>
      <c r="H26" s="118"/>
      <c r="I26" s="118"/>
      <c r="J26" s="118"/>
      <c r="K26" s="118"/>
      <c r="L26" s="118"/>
    </row>
  </sheetData>
  <mergeCells count="23">
    <mergeCell ref="O5:O6"/>
    <mergeCell ref="P5:P6"/>
    <mergeCell ref="A21:B21"/>
    <mergeCell ref="A4:A6"/>
    <mergeCell ref="B4:B6"/>
    <mergeCell ref="C4:F4"/>
    <mergeCell ref="G4:J4"/>
    <mergeCell ref="K4:L4"/>
    <mergeCell ref="M4:N4"/>
    <mergeCell ref="O4:P4"/>
    <mergeCell ref="C5:D5"/>
    <mergeCell ref="E5:F5"/>
    <mergeCell ref="G5:H5"/>
    <mergeCell ref="I5:J5"/>
    <mergeCell ref="K5:K6"/>
    <mergeCell ref="L5:L6"/>
    <mergeCell ref="M5:M6"/>
    <mergeCell ref="N5:N6"/>
    <mergeCell ref="F25:G25"/>
    <mergeCell ref="J24:K24"/>
    <mergeCell ref="J21:K21"/>
    <mergeCell ref="A24:C24"/>
    <mergeCell ref="F22:G22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L30"/>
  <sheetViews>
    <sheetView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9.125" style="2" customWidth="1"/>
    <col min="2" max="2" width="10.875" style="2" customWidth="1"/>
    <col min="3" max="3" width="25.00390625" style="2" customWidth="1"/>
    <col min="4" max="4" width="22.125" style="2" customWidth="1"/>
    <col min="5" max="5" width="22.375" style="2" customWidth="1"/>
    <col min="6" max="6" width="10.25390625" style="2" customWidth="1"/>
    <col min="7" max="7" width="10.875" style="2" customWidth="1"/>
    <col min="8" max="8" width="10.00390625" style="2" customWidth="1"/>
    <col min="9" max="9" width="10.125" style="2" customWidth="1"/>
    <col min="10" max="10" width="10.00390625" style="2" customWidth="1"/>
    <col min="11" max="11" width="10.875" style="2" customWidth="1"/>
    <col min="12" max="16384" width="9.125" style="2" customWidth="1"/>
  </cols>
  <sheetData>
    <row r="1" ht="15.75">
      <c r="A1" s="36" t="s">
        <v>106</v>
      </c>
    </row>
    <row r="3" ht="15">
      <c r="A3" s="35" t="s">
        <v>100</v>
      </c>
    </row>
    <row r="5" ht="14.25" thickBot="1"/>
    <row r="6" spans="1:11" ht="17.25" customHeight="1" thickBot="1">
      <c r="A6" s="253" t="s">
        <v>59</v>
      </c>
      <c r="B6" s="256" t="s">
        <v>101</v>
      </c>
      <c r="C6" s="259" t="s">
        <v>102</v>
      </c>
      <c r="D6" s="259" t="s">
        <v>103</v>
      </c>
      <c r="E6" s="259" t="s">
        <v>104</v>
      </c>
      <c r="F6" s="188" t="s">
        <v>6</v>
      </c>
      <c r="G6" s="209"/>
      <c r="H6" s="188" t="s">
        <v>7</v>
      </c>
      <c r="I6" s="209"/>
      <c r="J6" s="188" t="s">
        <v>8</v>
      </c>
      <c r="K6" s="209"/>
    </row>
    <row r="7" spans="1:11" ht="27">
      <c r="A7" s="254"/>
      <c r="B7" s="257"/>
      <c r="C7" s="260"/>
      <c r="D7" s="260"/>
      <c r="E7" s="260"/>
      <c r="F7" s="22" t="s">
        <v>74</v>
      </c>
      <c r="G7" s="22" t="s">
        <v>75</v>
      </c>
      <c r="H7" s="22" t="s">
        <v>74</v>
      </c>
      <c r="I7" s="22" t="s">
        <v>75</v>
      </c>
      <c r="J7" s="22" t="s">
        <v>74</v>
      </c>
      <c r="K7" s="22" t="s">
        <v>75</v>
      </c>
    </row>
    <row r="8" spans="1:11" ht="14.25" thickBot="1">
      <c r="A8" s="255"/>
      <c r="B8" s="258"/>
      <c r="C8" s="261"/>
      <c r="D8" s="261"/>
      <c r="E8" s="261"/>
      <c r="F8" s="24" t="s">
        <v>105</v>
      </c>
      <c r="G8" s="24" t="s">
        <v>76</v>
      </c>
      <c r="H8" s="24" t="s">
        <v>105</v>
      </c>
      <c r="I8" s="24" t="s">
        <v>76</v>
      </c>
      <c r="J8" s="24" t="s">
        <v>105</v>
      </c>
      <c r="K8" s="24" t="s">
        <v>76</v>
      </c>
    </row>
    <row r="9" spans="1:11" ht="14.25" thickBot="1">
      <c r="A9" s="20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</row>
    <row r="10" spans="1:11" ht="14.25" thickBot="1">
      <c r="A10" s="20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4.25" thickBot="1">
      <c r="A11" s="20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4.25" thickBot="1">
      <c r="A12" s="20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4.25" thickBot="1">
      <c r="A13" s="20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25" thickBot="1">
      <c r="A14" s="20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25" thickBot="1">
      <c r="A15" s="20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4.25" thickBot="1">
      <c r="A16" s="20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4.25" thickBot="1">
      <c r="A17" s="20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 thickBo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thickBo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" thickBot="1">
      <c r="A20" s="31"/>
      <c r="B20" s="45"/>
      <c r="C20" s="45" t="s">
        <v>54</v>
      </c>
      <c r="D20" s="40">
        <f>SUM(D10:D19)</f>
        <v>0</v>
      </c>
      <c r="E20" s="40"/>
      <c r="F20" s="40">
        <f aca="true" t="shared" si="0" ref="F20:K20">SUM(F10:F19)</f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</row>
    <row r="23" spans="4:12" ht="13.5">
      <c r="D23" s="4"/>
      <c r="H23" s="4"/>
      <c r="I23" s="4"/>
      <c r="J23" s="4"/>
      <c r="K23" s="4"/>
      <c r="L23" s="4"/>
    </row>
    <row r="24" spans="4:12" ht="13.5">
      <c r="D24" s="4"/>
      <c r="H24" s="4"/>
      <c r="I24" s="4"/>
      <c r="J24" s="4"/>
      <c r="K24" s="4"/>
      <c r="L24" s="4"/>
    </row>
    <row r="25" spans="1:11" s="4" customFormat="1" ht="15" customHeight="1" thickBot="1">
      <c r="A25" s="194" t="s">
        <v>11</v>
      </c>
      <c r="B25" s="199"/>
      <c r="F25" s="3"/>
      <c r="G25" s="3"/>
      <c r="J25" s="252"/>
      <c r="K25" s="252"/>
    </row>
    <row r="26" spans="6:7" s="4" customFormat="1" ht="13.5">
      <c r="F26" s="196" t="s">
        <v>12</v>
      </c>
      <c r="G26" s="198"/>
    </row>
    <row r="27" spans="6:7" s="4" customFormat="1" ht="13.5">
      <c r="F27" s="10"/>
      <c r="G27" s="10"/>
    </row>
    <row r="28" spans="1:11" s="4" customFormat="1" ht="18.75" customHeight="1" thickBot="1">
      <c r="A28" s="195" t="s">
        <v>167</v>
      </c>
      <c r="B28" s="195"/>
      <c r="C28" s="195"/>
      <c r="F28" s="11"/>
      <c r="G28" s="11"/>
      <c r="J28" s="252"/>
      <c r="K28" s="252"/>
    </row>
    <row r="29" spans="6:7" s="4" customFormat="1" ht="13.5">
      <c r="F29" s="196" t="s">
        <v>12</v>
      </c>
      <c r="G29" s="198"/>
    </row>
    <row r="30" spans="4:12" ht="13.5">
      <c r="D30" s="4"/>
      <c r="F30" s="4"/>
      <c r="G30" s="4"/>
      <c r="H30" s="4"/>
      <c r="I30" s="4"/>
      <c r="J30" s="4"/>
      <c r="K30" s="4"/>
      <c r="L30" s="4"/>
    </row>
  </sheetData>
  <mergeCells count="14">
    <mergeCell ref="A28:C28"/>
    <mergeCell ref="E6:E8"/>
    <mergeCell ref="F6:G6"/>
    <mergeCell ref="A25:B25"/>
    <mergeCell ref="H6:I6"/>
    <mergeCell ref="J6:K6"/>
    <mergeCell ref="A6:A8"/>
    <mergeCell ref="B6:B8"/>
    <mergeCell ref="C6:C8"/>
    <mergeCell ref="D6:D8"/>
    <mergeCell ref="J25:K25"/>
    <mergeCell ref="F26:G26"/>
    <mergeCell ref="J28:K28"/>
    <mergeCell ref="F29:G2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K33"/>
  <sheetViews>
    <sheetView view="pageBreakPreview" zoomScaleSheetLayoutView="100" workbookViewId="0" topLeftCell="A1">
      <selection activeCell="H25" sqref="H25:I29"/>
    </sheetView>
  </sheetViews>
  <sheetFormatPr defaultColWidth="9.00390625" defaultRowHeight="12.75"/>
  <cols>
    <col min="1" max="1" width="9.125" style="2" customWidth="1"/>
    <col min="2" max="2" width="10.875" style="2" customWidth="1"/>
    <col min="3" max="3" width="25.00390625" style="2" customWidth="1"/>
    <col min="4" max="4" width="22.125" style="2" customWidth="1"/>
    <col min="5" max="5" width="23.75390625" style="2" customWidth="1"/>
    <col min="6" max="6" width="13.125" style="2" customWidth="1"/>
    <col min="7" max="8" width="13.25390625" style="2" customWidth="1"/>
    <col min="9" max="9" width="14.00390625" style="2" customWidth="1"/>
    <col min="10" max="10" width="10.00390625" style="4" customWidth="1"/>
    <col min="11" max="11" width="10.875" style="4" customWidth="1"/>
    <col min="12" max="16384" width="9.125" style="2" customWidth="1"/>
  </cols>
  <sheetData>
    <row r="1" ht="15">
      <c r="A1" s="46"/>
    </row>
    <row r="3" ht="15">
      <c r="A3" s="35" t="s">
        <v>107</v>
      </c>
    </row>
    <row r="5" ht="14.25" thickBot="1"/>
    <row r="6" spans="1:11" ht="17.25" customHeight="1" thickBot="1">
      <c r="A6" s="253" t="s">
        <v>59</v>
      </c>
      <c r="B6" s="256" t="s">
        <v>101</v>
      </c>
      <c r="C6" s="259" t="s">
        <v>102</v>
      </c>
      <c r="D6" s="259" t="s">
        <v>103</v>
      </c>
      <c r="E6" s="259" t="s">
        <v>104</v>
      </c>
      <c r="F6" s="188" t="s">
        <v>9</v>
      </c>
      <c r="G6" s="209"/>
      <c r="H6" s="188" t="s">
        <v>46</v>
      </c>
      <c r="I6" s="209"/>
      <c r="J6" s="262"/>
      <c r="K6" s="262"/>
    </row>
    <row r="7" spans="1:11" ht="13.5">
      <c r="A7" s="254"/>
      <c r="B7" s="257"/>
      <c r="C7" s="260"/>
      <c r="D7" s="260"/>
      <c r="E7" s="260"/>
      <c r="F7" s="22" t="s">
        <v>74</v>
      </c>
      <c r="G7" s="22" t="s">
        <v>75</v>
      </c>
      <c r="H7" s="21" t="s">
        <v>74</v>
      </c>
      <c r="I7" s="22" t="s">
        <v>75</v>
      </c>
      <c r="J7" s="47"/>
      <c r="K7" s="47"/>
    </row>
    <row r="8" spans="1:11" ht="14.25" thickBot="1">
      <c r="A8" s="255"/>
      <c r="B8" s="258"/>
      <c r="C8" s="261"/>
      <c r="D8" s="261"/>
      <c r="E8" s="261"/>
      <c r="F8" s="24" t="s">
        <v>105</v>
      </c>
      <c r="G8" s="24" t="s">
        <v>76</v>
      </c>
      <c r="H8" s="23" t="s">
        <v>105</v>
      </c>
      <c r="I8" s="24" t="s">
        <v>76</v>
      </c>
      <c r="J8" s="47"/>
      <c r="K8" s="47"/>
    </row>
    <row r="9" spans="1:11" ht="14.25" thickBot="1">
      <c r="A9" s="20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20">
        <v>8</v>
      </c>
      <c r="I9" s="38">
        <v>9</v>
      </c>
      <c r="J9" s="48"/>
      <c r="K9" s="48"/>
    </row>
    <row r="10" spans="1:11" ht="14.25" thickBot="1">
      <c r="A10" s="20"/>
      <c r="B10" s="38"/>
      <c r="C10" s="38"/>
      <c r="D10" s="38"/>
      <c r="E10" s="38"/>
      <c r="F10" s="38"/>
      <c r="G10" s="38"/>
      <c r="H10" s="20"/>
      <c r="I10" s="38"/>
      <c r="J10" s="48"/>
      <c r="K10" s="48"/>
    </row>
    <row r="11" spans="1:11" ht="14.25" thickBot="1">
      <c r="A11" s="20"/>
      <c r="B11" s="38"/>
      <c r="C11" s="38"/>
      <c r="D11" s="38"/>
      <c r="E11" s="38"/>
      <c r="F11" s="38"/>
      <c r="G11" s="38"/>
      <c r="H11" s="20"/>
      <c r="I11" s="38"/>
      <c r="J11" s="48"/>
      <c r="K11" s="48"/>
    </row>
    <row r="12" spans="1:11" ht="14.25" thickBot="1">
      <c r="A12" s="20"/>
      <c r="B12" s="38"/>
      <c r="C12" s="38"/>
      <c r="D12" s="38"/>
      <c r="E12" s="38"/>
      <c r="F12" s="38"/>
      <c r="G12" s="38"/>
      <c r="H12" s="20"/>
      <c r="I12" s="38"/>
      <c r="J12" s="48"/>
      <c r="K12" s="48"/>
    </row>
    <row r="13" spans="1:11" ht="14.25" thickBot="1">
      <c r="A13" s="20"/>
      <c r="B13" s="38"/>
      <c r="C13" s="38"/>
      <c r="D13" s="38"/>
      <c r="E13" s="38"/>
      <c r="F13" s="38"/>
      <c r="G13" s="38"/>
      <c r="H13" s="20"/>
      <c r="I13" s="38"/>
      <c r="J13" s="48"/>
      <c r="K13" s="48"/>
    </row>
    <row r="14" spans="1:11" ht="14.25" thickBot="1">
      <c r="A14" s="20"/>
      <c r="B14" s="38"/>
      <c r="C14" s="38"/>
      <c r="D14" s="38"/>
      <c r="E14" s="38"/>
      <c r="F14" s="38"/>
      <c r="G14" s="38"/>
      <c r="H14" s="20"/>
      <c r="I14" s="38"/>
      <c r="J14" s="48"/>
      <c r="K14" s="48"/>
    </row>
    <row r="15" spans="1:11" ht="14.25" thickBot="1">
      <c r="A15" s="20"/>
      <c r="B15" s="38"/>
      <c r="C15" s="38"/>
      <c r="D15" s="38"/>
      <c r="E15" s="38"/>
      <c r="F15" s="38"/>
      <c r="G15" s="38"/>
      <c r="H15" s="20"/>
      <c r="I15" s="38"/>
      <c r="J15" s="48"/>
      <c r="K15" s="48"/>
    </row>
    <row r="16" spans="1:11" ht="14.25" thickBot="1">
      <c r="A16" s="20"/>
      <c r="B16" s="38"/>
      <c r="C16" s="38"/>
      <c r="D16" s="38"/>
      <c r="E16" s="38"/>
      <c r="F16" s="38"/>
      <c r="G16" s="38"/>
      <c r="H16" s="20"/>
      <c r="I16" s="38"/>
      <c r="J16" s="48"/>
      <c r="K16" s="48"/>
    </row>
    <row r="17" spans="1:11" ht="14.25" thickBot="1">
      <c r="A17" s="20"/>
      <c r="B17" s="38"/>
      <c r="C17" s="38"/>
      <c r="D17" s="38"/>
      <c r="E17" s="38"/>
      <c r="F17" s="38"/>
      <c r="G17" s="38"/>
      <c r="H17" s="20"/>
      <c r="I17" s="38"/>
      <c r="J17" s="48"/>
      <c r="K17" s="48"/>
    </row>
    <row r="18" spans="1:11" ht="15.75" thickBot="1">
      <c r="A18" s="43"/>
      <c r="B18" s="44"/>
      <c r="C18" s="44"/>
      <c r="D18" s="44"/>
      <c r="E18" s="44"/>
      <c r="F18" s="44"/>
      <c r="G18" s="44"/>
      <c r="H18" s="43"/>
      <c r="I18" s="44"/>
      <c r="J18" s="49"/>
      <c r="K18" s="49"/>
    </row>
    <row r="19" spans="1:11" ht="15.75" thickBot="1">
      <c r="A19" s="43"/>
      <c r="B19" s="44"/>
      <c r="C19" s="44"/>
      <c r="D19" s="44"/>
      <c r="E19" s="44"/>
      <c r="F19" s="44"/>
      <c r="G19" s="44"/>
      <c r="H19" s="43"/>
      <c r="I19" s="44"/>
      <c r="J19" s="49"/>
      <c r="K19" s="49"/>
    </row>
    <row r="20" spans="1:11" ht="15" thickBot="1">
      <c r="A20" s="31"/>
      <c r="B20" s="45"/>
      <c r="C20" s="45" t="s">
        <v>54</v>
      </c>
      <c r="D20" s="40">
        <f>SUM(D10:D19)</f>
        <v>0</v>
      </c>
      <c r="E20" s="40"/>
      <c r="F20" s="40">
        <f>SUM(F10:F19)</f>
        <v>0</v>
      </c>
      <c r="G20" s="40">
        <f>SUM(G10:G19)</f>
        <v>0</v>
      </c>
      <c r="H20" s="39">
        <f>SUM(H10:H19)</f>
        <v>0</v>
      </c>
      <c r="I20" s="40">
        <f>SUM(I10:I19)</f>
        <v>0</v>
      </c>
      <c r="J20" s="50"/>
      <c r="K20" s="50"/>
    </row>
    <row r="23" ht="13.5">
      <c r="D23" s="4"/>
    </row>
    <row r="24" ht="13.5">
      <c r="D24" s="4"/>
    </row>
    <row r="25" spans="1:9" s="4" customFormat="1" ht="15" customHeight="1" thickBot="1">
      <c r="A25" s="194" t="s">
        <v>11</v>
      </c>
      <c r="B25" s="199"/>
      <c r="E25" s="3"/>
      <c r="F25" s="3"/>
      <c r="H25" s="195"/>
      <c r="I25" s="195"/>
    </row>
    <row r="26" spans="5:9" s="4" customFormat="1" ht="13.5">
      <c r="E26" s="9" t="s">
        <v>12</v>
      </c>
      <c r="F26" s="93"/>
      <c r="H26" s="95"/>
      <c r="I26" s="95"/>
    </row>
    <row r="27" spans="5:9" s="4" customFormat="1" ht="13.5">
      <c r="E27" s="10"/>
      <c r="F27" s="10"/>
      <c r="H27" s="95"/>
      <c r="I27" s="95"/>
    </row>
    <row r="28" spans="1:9" s="4" customFormat="1" ht="18.75" customHeight="1" thickBot="1">
      <c r="A28" s="195" t="s">
        <v>167</v>
      </c>
      <c r="B28" s="195"/>
      <c r="C28" s="195"/>
      <c r="E28" s="11"/>
      <c r="F28" s="11"/>
      <c r="H28" s="195"/>
      <c r="I28" s="195"/>
    </row>
    <row r="29" spans="5:9" s="4" customFormat="1" ht="13.5">
      <c r="E29" s="9" t="s">
        <v>12</v>
      </c>
      <c r="F29" s="93"/>
      <c r="H29" s="95"/>
      <c r="I29" s="95"/>
    </row>
    <row r="30" spans="6:9" ht="13.5">
      <c r="F30" s="4"/>
      <c r="G30" s="4"/>
      <c r="H30" s="4"/>
      <c r="I30" s="4"/>
    </row>
    <row r="31" ht="13.5">
      <c r="J31" s="2"/>
    </row>
    <row r="32" ht="13.5">
      <c r="J32" s="2"/>
    </row>
    <row r="33" ht="13.5">
      <c r="J33" s="2"/>
    </row>
  </sheetData>
  <mergeCells count="12">
    <mergeCell ref="A28:C28"/>
    <mergeCell ref="E6:E8"/>
    <mergeCell ref="F6:G6"/>
    <mergeCell ref="A25:B25"/>
    <mergeCell ref="A6:A8"/>
    <mergeCell ref="B6:B8"/>
    <mergeCell ref="C6:C8"/>
    <mergeCell ref="D6:D8"/>
    <mergeCell ref="H25:I25"/>
    <mergeCell ref="H28:I28"/>
    <mergeCell ref="H6:I6"/>
    <mergeCell ref="J6:K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6384" width="9.125" style="2" customWidth="1"/>
  </cols>
  <sheetData>
    <row r="2" spans="1:14" ht="67.5" customHeight="1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34"/>
      <c r="M2" s="34"/>
      <c r="N2" s="34"/>
    </row>
    <row r="4" spans="1:11" ht="26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6" spans="1:11" ht="42.75" customHeight="1">
      <c r="A6" s="263" t="s">
        <v>206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10" spans="5:7" ht="13.5">
      <c r="E10" s="4"/>
      <c r="F10" s="4"/>
      <c r="G10" s="4"/>
    </row>
    <row r="11" spans="1:11" s="4" customFormat="1" ht="15" customHeight="1" thickBot="1">
      <c r="A11" s="194" t="s">
        <v>11</v>
      </c>
      <c r="B11" s="199"/>
      <c r="F11" s="3"/>
      <c r="G11" s="3"/>
      <c r="J11" s="252"/>
      <c r="K11" s="252"/>
    </row>
    <row r="12" spans="6:7" s="4" customFormat="1" ht="13.5">
      <c r="F12" s="196" t="s">
        <v>12</v>
      </c>
      <c r="G12" s="198"/>
    </row>
    <row r="13" spans="6:7" s="4" customFormat="1" ht="13.5">
      <c r="F13" s="10"/>
      <c r="G13" s="10"/>
    </row>
    <row r="14" spans="1:11" s="4" customFormat="1" ht="27.75" customHeight="1" thickBot="1">
      <c r="A14" s="195" t="s">
        <v>167</v>
      </c>
      <c r="B14" s="195"/>
      <c r="C14" s="195"/>
      <c r="F14" s="11"/>
      <c r="G14" s="11"/>
      <c r="J14" s="252"/>
      <c r="K14" s="252"/>
    </row>
    <row r="15" spans="6:7" s="4" customFormat="1" ht="13.5">
      <c r="F15" s="196" t="s">
        <v>12</v>
      </c>
      <c r="G15" s="198"/>
    </row>
    <row r="16" spans="5:8" ht="13.5">
      <c r="E16" s="4"/>
      <c r="F16" s="4"/>
      <c r="G16" s="4"/>
      <c r="H16" s="4"/>
    </row>
    <row r="17" ht="13.5">
      <c r="G17" s="4"/>
    </row>
  </sheetData>
  <mergeCells count="9">
    <mergeCell ref="F15:G15"/>
    <mergeCell ref="A2:K2"/>
    <mergeCell ref="A11:B11"/>
    <mergeCell ref="J11:K11"/>
    <mergeCell ref="F12:G12"/>
    <mergeCell ref="A14:C14"/>
    <mergeCell ref="J14:K14"/>
    <mergeCell ref="A4:K4"/>
    <mergeCell ref="A6:K6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K29"/>
  <sheetViews>
    <sheetView view="pageBreakPreview" zoomScaleSheetLayoutView="100" workbookViewId="0" topLeftCell="A1">
      <selection activeCell="J25" sqref="J25:K28"/>
    </sheetView>
  </sheetViews>
  <sheetFormatPr defaultColWidth="9.00390625" defaultRowHeight="12.75"/>
  <cols>
    <col min="1" max="1" width="8.25390625" style="51" customWidth="1"/>
    <col min="2" max="2" width="30.625" style="51" customWidth="1"/>
    <col min="3" max="3" width="15.375" style="51" customWidth="1"/>
    <col min="4" max="4" width="13.125" style="51" customWidth="1"/>
    <col min="5" max="5" width="16.00390625" style="51" customWidth="1"/>
    <col min="6" max="6" width="16.875" style="51" customWidth="1"/>
    <col min="7" max="7" width="15.875" style="51" customWidth="1"/>
    <col min="8" max="8" width="13.125" style="51" customWidth="1"/>
    <col min="9" max="9" width="14.25390625" style="51" customWidth="1"/>
    <col min="10" max="10" width="15.25390625" style="51" customWidth="1"/>
    <col min="11" max="16384" width="9.125" style="51" customWidth="1"/>
  </cols>
  <sheetData>
    <row r="1" spans="1:10" ht="36.75" customHeight="1">
      <c r="A1" s="264" t="s">
        <v>109</v>
      </c>
      <c r="B1" s="264"/>
      <c r="C1" s="264"/>
      <c r="D1" s="264"/>
      <c r="E1" s="264"/>
      <c r="F1" s="264"/>
      <c r="G1" s="264"/>
      <c r="H1" s="264"/>
      <c r="I1" s="264"/>
      <c r="J1" s="264"/>
    </row>
    <row r="3" spans="1:10" ht="15.75">
      <c r="A3" s="265" t="s">
        <v>110</v>
      </c>
      <c r="B3" s="265"/>
      <c r="C3" s="265"/>
      <c r="D3" s="265"/>
      <c r="E3" s="265"/>
      <c r="F3" s="265"/>
      <c r="G3" s="265"/>
      <c r="H3" s="265"/>
      <c r="I3" s="265"/>
      <c r="J3" s="265"/>
    </row>
    <row r="4" ht="16.5" thickBot="1"/>
    <row r="5" spans="1:10" ht="65.25" customHeight="1" thickBot="1">
      <c r="A5" s="266" t="s">
        <v>111</v>
      </c>
      <c r="B5" s="268" t="s">
        <v>112</v>
      </c>
      <c r="C5" s="266" t="s">
        <v>113</v>
      </c>
      <c r="D5" s="266" t="s">
        <v>114</v>
      </c>
      <c r="E5" s="266" t="s">
        <v>115</v>
      </c>
      <c r="F5" s="266" t="s">
        <v>116</v>
      </c>
      <c r="G5" s="268" t="s">
        <v>117</v>
      </c>
      <c r="H5" s="270" t="s">
        <v>118</v>
      </c>
      <c r="I5" s="271"/>
      <c r="J5" s="266" t="s">
        <v>119</v>
      </c>
    </row>
    <row r="6" spans="1:10" ht="37.5" customHeight="1" thickBot="1">
      <c r="A6" s="267"/>
      <c r="B6" s="269"/>
      <c r="C6" s="267"/>
      <c r="D6" s="267"/>
      <c r="E6" s="267"/>
      <c r="F6" s="267"/>
      <c r="G6" s="269"/>
      <c r="H6" s="66" t="s">
        <v>120</v>
      </c>
      <c r="I6" s="67" t="s">
        <v>121</v>
      </c>
      <c r="J6" s="267"/>
    </row>
    <row r="7" spans="1:10" ht="13.5" thickBo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</row>
    <row r="8" spans="1:10" s="52" customFormat="1" ht="20.25" customHeight="1" thickBot="1">
      <c r="A8" s="97">
        <v>1134</v>
      </c>
      <c r="B8" s="98" t="s">
        <v>153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6">
        <v>0</v>
      </c>
      <c r="J8" s="57">
        <f>D8+F8</f>
        <v>0</v>
      </c>
    </row>
    <row r="9" spans="1:10" s="52" customFormat="1" ht="15.75" customHeight="1" thickBot="1">
      <c r="A9" s="99">
        <v>1343</v>
      </c>
      <c r="B9" s="100" t="s">
        <v>168</v>
      </c>
      <c r="C9" s="55">
        <v>0</v>
      </c>
      <c r="D9" s="55">
        <v>0</v>
      </c>
      <c r="E9" s="55">
        <v>0</v>
      </c>
      <c r="F9" s="55">
        <v>0</v>
      </c>
      <c r="G9" s="55">
        <f>F9-E9</f>
        <v>0</v>
      </c>
      <c r="H9" s="55">
        <v>0</v>
      </c>
      <c r="I9" s="56">
        <v>0</v>
      </c>
      <c r="J9" s="57">
        <f>D9+F9</f>
        <v>0</v>
      </c>
    </row>
    <row r="10" spans="1:10" s="52" customFormat="1" ht="16.5" hidden="1" thickBot="1">
      <c r="A10" s="33"/>
      <c r="B10" s="59"/>
      <c r="C10" s="55"/>
      <c r="D10" s="55"/>
      <c r="E10" s="55"/>
      <c r="F10" s="55"/>
      <c r="G10" s="55"/>
      <c r="H10" s="55"/>
      <c r="I10" s="56"/>
      <c r="J10" s="57"/>
    </row>
    <row r="11" spans="1:10" s="53" customFormat="1" ht="14.25" hidden="1" thickBot="1">
      <c r="A11" s="33"/>
      <c r="B11" s="59"/>
      <c r="C11" s="55"/>
      <c r="D11" s="55"/>
      <c r="E11" s="55"/>
      <c r="F11" s="55"/>
      <c r="G11" s="55"/>
      <c r="H11" s="55"/>
      <c r="I11" s="56"/>
      <c r="J11" s="57"/>
    </row>
    <row r="12" spans="1:10" s="53" customFormat="1" ht="14.25" hidden="1" thickBot="1">
      <c r="A12" s="33"/>
      <c r="B12" s="59"/>
      <c r="C12" s="55"/>
      <c r="D12" s="55"/>
      <c r="E12" s="55"/>
      <c r="F12" s="55"/>
      <c r="G12" s="55"/>
      <c r="H12" s="55"/>
      <c r="I12" s="56"/>
      <c r="J12" s="57"/>
    </row>
    <row r="13" spans="1:10" s="53" customFormat="1" ht="14.25" hidden="1" thickBot="1">
      <c r="A13" s="33"/>
      <c r="B13" s="59"/>
      <c r="C13" s="55"/>
      <c r="D13" s="55"/>
      <c r="E13" s="55"/>
      <c r="F13" s="55"/>
      <c r="G13" s="55"/>
      <c r="H13" s="55"/>
      <c r="I13" s="56"/>
      <c r="J13" s="57"/>
    </row>
    <row r="14" spans="1:10" s="53" customFormat="1" ht="14.25" hidden="1" thickBot="1">
      <c r="A14" s="33"/>
      <c r="B14" s="59"/>
      <c r="C14" s="55"/>
      <c r="D14" s="55"/>
      <c r="E14" s="55"/>
      <c r="F14" s="55"/>
      <c r="G14" s="55"/>
      <c r="H14" s="55"/>
      <c r="I14" s="56"/>
      <c r="J14" s="57"/>
    </row>
    <row r="15" spans="1:10" s="53" customFormat="1" ht="14.25" hidden="1" thickBot="1">
      <c r="A15" s="33"/>
      <c r="B15" s="59"/>
      <c r="C15" s="55"/>
      <c r="D15" s="55"/>
      <c r="E15" s="55"/>
      <c r="F15" s="55"/>
      <c r="G15" s="55"/>
      <c r="H15" s="55"/>
      <c r="I15" s="56"/>
      <c r="J15" s="57"/>
    </row>
    <row r="16" spans="1:10" s="53" customFormat="1" ht="14.25" hidden="1" thickBot="1">
      <c r="A16" s="33"/>
      <c r="B16" s="59"/>
      <c r="C16" s="55"/>
      <c r="D16" s="55"/>
      <c r="E16" s="55"/>
      <c r="F16" s="55"/>
      <c r="G16" s="55"/>
      <c r="H16" s="55"/>
      <c r="I16" s="56"/>
      <c r="J16" s="57"/>
    </row>
    <row r="17" spans="1:10" s="53" customFormat="1" ht="14.25" hidden="1" thickBot="1">
      <c r="A17" s="33"/>
      <c r="B17" s="59"/>
      <c r="C17" s="55"/>
      <c r="D17" s="55"/>
      <c r="E17" s="55"/>
      <c r="F17" s="55"/>
      <c r="G17" s="55"/>
      <c r="H17" s="55"/>
      <c r="I17" s="56"/>
      <c r="J17" s="57"/>
    </row>
    <row r="18" spans="1:10" s="53" customFormat="1" ht="14.25" hidden="1" thickBot="1">
      <c r="A18" s="33"/>
      <c r="B18" s="59"/>
      <c r="C18" s="55"/>
      <c r="D18" s="55"/>
      <c r="E18" s="55"/>
      <c r="F18" s="55"/>
      <c r="G18" s="55"/>
      <c r="H18" s="55"/>
      <c r="I18" s="56"/>
      <c r="J18" s="57"/>
    </row>
    <row r="19" spans="1:10" s="53" customFormat="1" ht="19.5" customHeight="1" hidden="1" thickBot="1">
      <c r="A19" s="33"/>
      <c r="B19" s="59"/>
      <c r="C19" s="55"/>
      <c r="D19" s="55"/>
      <c r="E19" s="55"/>
      <c r="F19" s="55"/>
      <c r="G19" s="55"/>
      <c r="H19" s="55"/>
      <c r="I19" s="56"/>
      <c r="J19" s="57"/>
    </row>
    <row r="20" spans="1:10" s="53" customFormat="1" ht="44.25" customHeight="1" hidden="1" thickBot="1">
      <c r="A20" s="33"/>
      <c r="B20" s="59"/>
      <c r="C20" s="55"/>
      <c r="D20" s="55"/>
      <c r="E20" s="55"/>
      <c r="F20" s="55"/>
      <c r="G20" s="55"/>
      <c r="H20" s="55"/>
      <c r="I20" s="56"/>
      <c r="J20" s="57"/>
    </row>
    <row r="21" spans="1:10" s="53" customFormat="1" ht="30" customHeight="1" hidden="1" thickBot="1">
      <c r="A21" s="33"/>
      <c r="B21" s="59"/>
      <c r="C21" s="55"/>
      <c r="D21" s="55"/>
      <c r="E21" s="55"/>
      <c r="F21" s="55"/>
      <c r="G21" s="55"/>
      <c r="H21" s="55"/>
      <c r="I21" s="56"/>
      <c r="J21" s="57"/>
    </row>
    <row r="22" spans="1:10" s="53" customFormat="1" ht="15" thickBot="1">
      <c r="A22" s="33"/>
      <c r="B22" s="68" t="s">
        <v>54</v>
      </c>
      <c r="C22" s="60">
        <f>SUM(C8:C21)</f>
        <v>0</v>
      </c>
      <c r="D22" s="60">
        <f>SUM(D8:D21)</f>
        <v>0</v>
      </c>
      <c r="E22" s="60">
        <f aca="true" t="shared" si="0" ref="E22:J22">SUM(E8:E21)</f>
        <v>0</v>
      </c>
      <c r="F22" s="60">
        <f t="shared" si="0"/>
        <v>0</v>
      </c>
      <c r="G22" s="60">
        <f t="shared" si="0"/>
        <v>0</v>
      </c>
      <c r="H22" s="60">
        <f t="shared" si="0"/>
        <v>0</v>
      </c>
      <c r="I22" s="60">
        <f t="shared" si="0"/>
        <v>0</v>
      </c>
      <c r="J22" s="60">
        <f t="shared" si="0"/>
        <v>0</v>
      </c>
    </row>
    <row r="25" spans="1:11" s="4" customFormat="1" ht="15" customHeight="1" thickBot="1">
      <c r="A25" s="194" t="s">
        <v>11</v>
      </c>
      <c r="B25" s="199"/>
      <c r="F25" s="3"/>
      <c r="G25" s="3"/>
      <c r="J25" s="195"/>
      <c r="K25" s="195"/>
    </row>
    <row r="26" spans="6:11" s="4" customFormat="1" ht="13.5">
      <c r="F26" s="196" t="s">
        <v>12</v>
      </c>
      <c r="G26" s="198"/>
      <c r="J26" s="95"/>
      <c r="K26" s="95"/>
    </row>
    <row r="27" spans="6:11" s="4" customFormat="1" ht="13.5">
      <c r="F27" s="10"/>
      <c r="G27" s="10"/>
      <c r="J27" s="95"/>
      <c r="K27" s="95"/>
    </row>
    <row r="28" spans="1:11" s="4" customFormat="1" ht="18.75" customHeight="1" thickBot="1">
      <c r="A28" s="195" t="s">
        <v>167</v>
      </c>
      <c r="B28" s="195"/>
      <c r="C28" s="195"/>
      <c r="F28" s="11"/>
      <c r="G28" s="11"/>
      <c r="J28" s="195"/>
      <c r="K28" s="195"/>
    </row>
    <row r="29" spans="6:7" s="4" customFormat="1" ht="13.5">
      <c r="F29" s="196" t="s">
        <v>12</v>
      </c>
      <c r="G29" s="198"/>
    </row>
  </sheetData>
  <mergeCells count="17">
    <mergeCell ref="H5:I5"/>
    <mergeCell ref="A25:B25"/>
    <mergeCell ref="J25:K25"/>
    <mergeCell ref="J28:K28"/>
    <mergeCell ref="F26:G26"/>
    <mergeCell ref="A28:C28"/>
    <mergeCell ref="G5:G6"/>
    <mergeCell ref="F29:G29"/>
    <mergeCell ref="A1:J1"/>
    <mergeCell ref="A3:J3"/>
    <mergeCell ref="A5:A6"/>
    <mergeCell ref="B5:B6"/>
    <mergeCell ref="C5:C6"/>
    <mergeCell ref="D5:D6"/>
    <mergeCell ref="E5:E6"/>
    <mergeCell ref="F5:F6"/>
    <mergeCell ref="J5:J6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L27"/>
  <sheetViews>
    <sheetView view="pageBreakPreview" zoomScaleSheetLayoutView="10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3" sqref="J23:K26"/>
    </sheetView>
  </sheetViews>
  <sheetFormatPr defaultColWidth="9.00390625" defaultRowHeight="12.75"/>
  <cols>
    <col min="1" max="1" width="8.375" style="53" customWidth="1"/>
    <col min="2" max="2" width="33.25390625" style="53" customWidth="1"/>
    <col min="3" max="3" width="15.125" style="53" customWidth="1"/>
    <col min="4" max="4" width="16.75390625" style="53" customWidth="1"/>
    <col min="5" max="5" width="12.875" style="53" customWidth="1"/>
    <col min="6" max="6" width="14.125" style="53" customWidth="1"/>
    <col min="7" max="7" width="13.625" style="53" customWidth="1"/>
    <col min="8" max="8" width="12.125" style="53" customWidth="1"/>
    <col min="9" max="9" width="15.25390625" style="53" customWidth="1"/>
    <col min="10" max="10" width="12.375" style="53" customWidth="1"/>
    <col min="11" max="11" width="14.25390625" style="53" customWidth="1"/>
    <col min="12" max="12" width="13.625" style="53" customWidth="1"/>
    <col min="13" max="16384" width="9.125" style="53" customWidth="1"/>
  </cols>
  <sheetData>
    <row r="1" spans="1:12" s="52" customFormat="1" ht="15.75" customHeight="1">
      <c r="A1" s="264" t="s">
        <v>122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="52" customFormat="1" ht="15.75" thickBot="1"/>
    <row r="3" spans="1:12" s="52" customFormat="1" ht="17.25" customHeight="1" thickBot="1">
      <c r="A3" s="268" t="s">
        <v>111</v>
      </c>
      <c r="B3" s="268" t="s">
        <v>112</v>
      </c>
      <c r="C3" s="273" t="s">
        <v>123</v>
      </c>
      <c r="D3" s="274"/>
      <c r="E3" s="274"/>
      <c r="F3" s="274"/>
      <c r="G3" s="275"/>
      <c r="H3" s="273" t="s">
        <v>93</v>
      </c>
      <c r="I3" s="274"/>
      <c r="J3" s="274"/>
      <c r="K3" s="274"/>
      <c r="L3" s="275"/>
    </row>
    <row r="4" spans="1:12" s="52" customFormat="1" ht="60" customHeight="1" thickBot="1">
      <c r="A4" s="272"/>
      <c r="B4" s="272"/>
      <c r="C4" s="268" t="s">
        <v>124</v>
      </c>
      <c r="D4" s="268" t="s">
        <v>116</v>
      </c>
      <c r="E4" s="273" t="s">
        <v>125</v>
      </c>
      <c r="F4" s="275"/>
      <c r="G4" s="272" t="s">
        <v>126</v>
      </c>
      <c r="H4" s="268" t="s">
        <v>127</v>
      </c>
      <c r="I4" s="268" t="s">
        <v>150</v>
      </c>
      <c r="J4" s="276" t="s">
        <v>125</v>
      </c>
      <c r="K4" s="277"/>
      <c r="L4" s="272" t="s">
        <v>128</v>
      </c>
    </row>
    <row r="5" spans="1:12" s="52" customFormat="1" ht="42.75" customHeight="1" thickBot="1">
      <c r="A5" s="269"/>
      <c r="B5" s="269"/>
      <c r="C5" s="269"/>
      <c r="D5" s="269"/>
      <c r="E5" s="65" t="s">
        <v>120</v>
      </c>
      <c r="F5" s="64" t="s">
        <v>121</v>
      </c>
      <c r="G5" s="269"/>
      <c r="H5" s="269"/>
      <c r="I5" s="269"/>
      <c r="J5" s="65" t="s">
        <v>120</v>
      </c>
      <c r="K5" s="65" t="s">
        <v>121</v>
      </c>
      <c r="L5" s="269"/>
    </row>
    <row r="6" spans="1:12" ht="13.5" thickBo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</row>
    <row r="7" spans="1:12" s="52" customFormat="1" ht="29.25" customHeight="1" thickBot="1">
      <c r="A7" s="97">
        <v>1134</v>
      </c>
      <c r="B7" s="98" t="s">
        <v>153</v>
      </c>
      <c r="C7" s="55">
        <v>0</v>
      </c>
      <c r="D7" s="55">
        <v>0</v>
      </c>
      <c r="E7" s="55">
        <v>0</v>
      </c>
      <c r="F7" s="55">
        <v>0</v>
      </c>
      <c r="G7" s="55">
        <f>C7-E7</f>
        <v>0</v>
      </c>
      <c r="H7" s="55">
        <v>0</v>
      </c>
      <c r="I7" s="55">
        <f>D7-E7-F7</f>
        <v>0</v>
      </c>
      <c r="J7" s="55">
        <v>0</v>
      </c>
      <c r="K7" s="55">
        <v>0</v>
      </c>
      <c r="L7" s="55">
        <f>H7-J7</f>
        <v>0</v>
      </c>
    </row>
    <row r="8" spans="1:12" s="52" customFormat="1" ht="19.5" customHeight="1" thickBot="1">
      <c r="A8" s="99">
        <v>1343</v>
      </c>
      <c r="B8" s="100" t="s">
        <v>168</v>
      </c>
      <c r="C8" s="55">
        <v>0</v>
      </c>
      <c r="D8" s="55">
        <v>0</v>
      </c>
      <c r="E8" s="55">
        <v>0</v>
      </c>
      <c r="F8" s="55">
        <v>0</v>
      </c>
      <c r="G8" s="55">
        <f aca="true" t="shared" si="0" ref="G8:G20">C8-E8</f>
        <v>0</v>
      </c>
      <c r="H8" s="55">
        <v>0</v>
      </c>
      <c r="I8" s="55">
        <v>0</v>
      </c>
      <c r="J8" s="55">
        <v>0</v>
      </c>
      <c r="K8" s="55">
        <v>0</v>
      </c>
      <c r="L8" s="55">
        <f aca="true" t="shared" si="1" ref="L8:L20">H8-J8</f>
        <v>0</v>
      </c>
    </row>
    <row r="9" spans="1:12" s="52" customFormat="1" ht="40.5" customHeight="1" hidden="1" thickBot="1">
      <c r="A9" s="33"/>
      <c r="B9" s="59"/>
      <c r="C9" s="55">
        <f>'6-6.1'!F10</f>
        <v>0</v>
      </c>
      <c r="D9" s="55">
        <v>0</v>
      </c>
      <c r="E9" s="55">
        <v>0</v>
      </c>
      <c r="F9" s="55">
        <v>0</v>
      </c>
      <c r="G9" s="55">
        <f t="shared" si="0"/>
        <v>0</v>
      </c>
      <c r="H9" s="55">
        <f>'6-6.1'!I10</f>
        <v>0</v>
      </c>
      <c r="I9" s="55">
        <f aca="true" t="shared" si="2" ref="I9:I20">D9-E9-F9</f>
        <v>0</v>
      </c>
      <c r="J9" s="55">
        <v>0</v>
      </c>
      <c r="K9" s="55">
        <v>0</v>
      </c>
      <c r="L9" s="55">
        <f t="shared" si="1"/>
        <v>0</v>
      </c>
    </row>
    <row r="10" spans="1:12" ht="27.75" customHeight="1" hidden="1" thickBot="1">
      <c r="A10" s="33"/>
      <c r="B10" s="59"/>
      <c r="C10" s="55">
        <f>'6-6.1'!F11</f>
        <v>0</v>
      </c>
      <c r="D10" s="55">
        <v>0</v>
      </c>
      <c r="E10" s="55">
        <v>0</v>
      </c>
      <c r="F10" s="55">
        <v>0</v>
      </c>
      <c r="G10" s="55">
        <f t="shared" si="0"/>
        <v>0</v>
      </c>
      <c r="H10" s="55">
        <f>'6-6.1'!I11</f>
        <v>0</v>
      </c>
      <c r="I10" s="55">
        <f t="shared" si="2"/>
        <v>0</v>
      </c>
      <c r="J10" s="55">
        <v>0</v>
      </c>
      <c r="K10" s="55">
        <v>0</v>
      </c>
      <c r="L10" s="55">
        <f t="shared" si="1"/>
        <v>0</v>
      </c>
    </row>
    <row r="11" spans="1:12" ht="17.25" customHeight="1" hidden="1" thickBot="1">
      <c r="A11" s="33"/>
      <c r="B11" s="59"/>
      <c r="C11" s="55">
        <f>'6-6.1'!F12</f>
        <v>0</v>
      </c>
      <c r="D11" s="55">
        <v>0</v>
      </c>
      <c r="E11" s="55">
        <v>0</v>
      </c>
      <c r="F11" s="55">
        <v>0</v>
      </c>
      <c r="G11" s="55">
        <f t="shared" si="0"/>
        <v>0</v>
      </c>
      <c r="H11" s="55">
        <f>'6-6.1'!I12</f>
        <v>0</v>
      </c>
      <c r="I11" s="55">
        <f t="shared" si="2"/>
        <v>0</v>
      </c>
      <c r="J11" s="55">
        <v>0</v>
      </c>
      <c r="K11" s="55">
        <v>0</v>
      </c>
      <c r="L11" s="55">
        <f t="shared" si="1"/>
        <v>0</v>
      </c>
    </row>
    <row r="12" spans="1:12" ht="17.25" customHeight="1" hidden="1" thickBot="1">
      <c r="A12" s="33"/>
      <c r="B12" s="59"/>
      <c r="C12" s="55">
        <f>'6-6.1'!F13</f>
        <v>0</v>
      </c>
      <c r="D12" s="55">
        <v>0</v>
      </c>
      <c r="E12" s="55">
        <v>0</v>
      </c>
      <c r="F12" s="55">
        <v>0</v>
      </c>
      <c r="G12" s="55">
        <f t="shared" si="0"/>
        <v>0</v>
      </c>
      <c r="H12" s="55">
        <f>'6-6.1'!I13</f>
        <v>0</v>
      </c>
      <c r="I12" s="55">
        <f t="shared" si="2"/>
        <v>0</v>
      </c>
      <c r="J12" s="55">
        <v>0</v>
      </c>
      <c r="K12" s="55">
        <v>0</v>
      </c>
      <c r="L12" s="55">
        <f t="shared" si="1"/>
        <v>0</v>
      </c>
    </row>
    <row r="13" spans="1:12" ht="17.25" customHeight="1" hidden="1" thickBot="1">
      <c r="A13" s="33"/>
      <c r="B13" s="59"/>
      <c r="C13" s="55">
        <f>'6-6.1'!F14</f>
        <v>0</v>
      </c>
      <c r="D13" s="55">
        <v>0</v>
      </c>
      <c r="E13" s="55">
        <v>0</v>
      </c>
      <c r="F13" s="55">
        <v>0</v>
      </c>
      <c r="G13" s="55">
        <f t="shared" si="0"/>
        <v>0</v>
      </c>
      <c r="H13" s="55">
        <f>'6-6.1'!I14</f>
        <v>0</v>
      </c>
      <c r="I13" s="55">
        <f t="shared" si="2"/>
        <v>0</v>
      </c>
      <c r="J13" s="55">
        <v>0</v>
      </c>
      <c r="K13" s="55">
        <v>0</v>
      </c>
      <c r="L13" s="55">
        <f t="shared" si="1"/>
        <v>0</v>
      </c>
    </row>
    <row r="14" spans="1:12" ht="17.25" customHeight="1" hidden="1" thickBot="1">
      <c r="A14" s="33"/>
      <c r="B14" s="59"/>
      <c r="C14" s="55">
        <f>'6-6.1'!F15</f>
        <v>0</v>
      </c>
      <c r="D14" s="55">
        <v>0</v>
      </c>
      <c r="E14" s="55">
        <v>0</v>
      </c>
      <c r="F14" s="55">
        <v>0</v>
      </c>
      <c r="G14" s="55">
        <f t="shared" si="0"/>
        <v>0</v>
      </c>
      <c r="H14" s="55">
        <f>'6-6.1'!I15</f>
        <v>0</v>
      </c>
      <c r="I14" s="55">
        <f t="shared" si="2"/>
        <v>0</v>
      </c>
      <c r="J14" s="55">
        <v>0</v>
      </c>
      <c r="K14" s="55">
        <v>0</v>
      </c>
      <c r="L14" s="55">
        <f t="shared" si="1"/>
        <v>0</v>
      </c>
    </row>
    <row r="15" spans="1:12" ht="17.25" customHeight="1" hidden="1" thickBot="1">
      <c r="A15" s="33"/>
      <c r="B15" s="59"/>
      <c r="C15" s="55">
        <f>'6-6.1'!F16</f>
        <v>0</v>
      </c>
      <c r="D15" s="55">
        <v>0</v>
      </c>
      <c r="E15" s="55">
        <v>0</v>
      </c>
      <c r="F15" s="55">
        <v>0</v>
      </c>
      <c r="G15" s="55">
        <f t="shared" si="0"/>
        <v>0</v>
      </c>
      <c r="H15" s="55">
        <f>'6-6.1'!I16</f>
        <v>0</v>
      </c>
      <c r="I15" s="55">
        <f t="shared" si="2"/>
        <v>0</v>
      </c>
      <c r="J15" s="55">
        <v>0</v>
      </c>
      <c r="K15" s="55">
        <v>0</v>
      </c>
      <c r="L15" s="55">
        <f t="shared" si="1"/>
        <v>0</v>
      </c>
    </row>
    <row r="16" spans="1:12" ht="27.75" customHeight="1" hidden="1" thickBot="1">
      <c r="A16" s="33"/>
      <c r="B16" s="59"/>
      <c r="C16" s="55">
        <f>'6-6.1'!F17</f>
        <v>0</v>
      </c>
      <c r="D16" s="55">
        <v>0</v>
      </c>
      <c r="E16" s="55">
        <v>0</v>
      </c>
      <c r="F16" s="55">
        <v>0</v>
      </c>
      <c r="G16" s="55">
        <f t="shared" si="0"/>
        <v>0</v>
      </c>
      <c r="H16" s="55">
        <f>'6-6.1'!I17</f>
        <v>0</v>
      </c>
      <c r="I16" s="55">
        <f t="shared" si="2"/>
        <v>0</v>
      </c>
      <c r="J16" s="55">
        <v>0</v>
      </c>
      <c r="K16" s="55">
        <v>0</v>
      </c>
      <c r="L16" s="55">
        <f t="shared" si="1"/>
        <v>0</v>
      </c>
    </row>
    <row r="17" spans="1:12" ht="19.5" customHeight="1" hidden="1" thickBot="1">
      <c r="A17" s="33"/>
      <c r="B17" s="59"/>
      <c r="C17" s="55">
        <f>'6-6.1'!F18</f>
        <v>0</v>
      </c>
      <c r="D17" s="55">
        <v>0</v>
      </c>
      <c r="E17" s="55">
        <v>0</v>
      </c>
      <c r="F17" s="55">
        <v>0</v>
      </c>
      <c r="G17" s="55">
        <f t="shared" si="0"/>
        <v>0</v>
      </c>
      <c r="H17" s="55">
        <f>'6-6.1'!I18</f>
        <v>0</v>
      </c>
      <c r="I17" s="55">
        <f t="shared" si="2"/>
        <v>0</v>
      </c>
      <c r="J17" s="55">
        <v>0</v>
      </c>
      <c r="K17" s="55">
        <v>0</v>
      </c>
      <c r="L17" s="55">
        <f t="shared" si="1"/>
        <v>0</v>
      </c>
    </row>
    <row r="18" spans="1:12" ht="18.75" customHeight="1" hidden="1" thickBot="1">
      <c r="A18" s="33"/>
      <c r="B18" s="59"/>
      <c r="C18" s="55">
        <f>'6-6.1'!F19</f>
        <v>0</v>
      </c>
      <c r="D18" s="55">
        <v>0</v>
      </c>
      <c r="E18" s="55">
        <v>0</v>
      </c>
      <c r="F18" s="55">
        <v>0</v>
      </c>
      <c r="G18" s="55">
        <f t="shared" si="0"/>
        <v>0</v>
      </c>
      <c r="H18" s="55">
        <f>'6-6.1'!I19</f>
        <v>0</v>
      </c>
      <c r="I18" s="55">
        <f t="shared" si="2"/>
        <v>0</v>
      </c>
      <c r="J18" s="55">
        <v>0</v>
      </c>
      <c r="K18" s="55">
        <v>0</v>
      </c>
      <c r="L18" s="55">
        <f t="shared" si="1"/>
        <v>0</v>
      </c>
    </row>
    <row r="19" spans="1:12" ht="43.5" customHeight="1" hidden="1" thickBot="1">
      <c r="A19" s="33"/>
      <c r="B19" s="59"/>
      <c r="C19" s="55">
        <f>'6-6.1'!F20</f>
        <v>0</v>
      </c>
      <c r="D19" s="55">
        <v>0</v>
      </c>
      <c r="E19" s="55">
        <v>0</v>
      </c>
      <c r="F19" s="55">
        <v>0</v>
      </c>
      <c r="G19" s="55">
        <f t="shared" si="0"/>
        <v>0</v>
      </c>
      <c r="H19" s="55">
        <f>'6-6.1'!I20</f>
        <v>0</v>
      </c>
      <c r="I19" s="55">
        <f t="shared" si="2"/>
        <v>0</v>
      </c>
      <c r="J19" s="55">
        <v>0</v>
      </c>
      <c r="K19" s="55">
        <v>0</v>
      </c>
      <c r="L19" s="55">
        <f t="shared" si="1"/>
        <v>0</v>
      </c>
    </row>
    <row r="20" spans="1:12" ht="32.25" customHeight="1" hidden="1" thickBot="1">
      <c r="A20" s="33"/>
      <c r="B20" s="59"/>
      <c r="C20" s="55">
        <f>'6-6.1'!F21</f>
        <v>0</v>
      </c>
      <c r="D20" s="55">
        <v>0</v>
      </c>
      <c r="E20" s="55">
        <v>0</v>
      </c>
      <c r="F20" s="55">
        <v>0</v>
      </c>
      <c r="G20" s="55">
        <f t="shared" si="0"/>
        <v>0</v>
      </c>
      <c r="H20" s="55">
        <f>'6-6.1'!I21</f>
        <v>0</v>
      </c>
      <c r="I20" s="55">
        <f t="shared" si="2"/>
        <v>0</v>
      </c>
      <c r="J20" s="55">
        <v>0</v>
      </c>
      <c r="K20" s="55">
        <v>0</v>
      </c>
      <c r="L20" s="55">
        <f t="shared" si="1"/>
        <v>0</v>
      </c>
    </row>
    <row r="21" spans="1:12" ht="15" thickBot="1">
      <c r="A21" s="33"/>
      <c r="B21" s="68" t="s">
        <v>54</v>
      </c>
      <c r="C21" s="60">
        <f aca="true" t="shared" si="3" ref="C21:L21">SUM(C7:C20)</f>
        <v>0</v>
      </c>
      <c r="D21" s="60">
        <f t="shared" si="3"/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3" spans="1:11" s="4" customFormat="1" ht="15" customHeight="1" thickBot="1">
      <c r="A23" s="194" t="s">
        <v>11</v>
      </c>
      <c r="B23" s="199"/>
      <c r="F23" s="3"/>
      <c r="G23" s="3"/>
      <c r="J23" s="252"/>
      <c r="K23" s="252"/>
    </row>
    <row r="24" spans="6:7" s="4" customFormat="1" ht="13.5">
      <c r="F24" s="196" t="s">
        <v>12</v>
      </c>
      <c r="G24" s="198"/>
    </row>
    <row r="25" spans="6:7" s="4" customFormat="1" ht="13.5">
      <c r="F25" s="10"/>
      <c r="G25" s="10"/>
    </row>
    <row r="26" spans="1:11" s="4" customFormat="1" ht="18.75" customHeight="1" thickBot="1">
      <c r="A26" s="195" t="s">
        <v>167</v>
      </c>
      <c r="B26" s="195"/>
      <c r="C26" s="195"/>
      <c r="F26" s="11"/>
      <c r="G26" s="11"/>
      <c r="J26" s="252"/>
      <c r="K26" s="252"/>
    </row>
    <row r="27" spans="6:7" s="4" customFormat="1" ht="13.5">
      <c r="F27" s="196" t="s">
        <v>12</v>
      </c>
      <c r="G27" s="198"/>
    </row>
  </sheetData>
  <mergeCells count="19">
    <mergeCell ref="F24:G24"/>
    <mergeCell ref="J26:K26"/>
    <mergeCell ref="F27:G27"/>
    <mergeCell ref="A23:B23"/>
    <mergeCell ref="A26:C26"/>
    <mergeCell ref="I4:I5"/>
    <mergeCell ref="J4:K4"/>
    <mergeCell ref="L4:L5"/>
    <mergeCell ref="J23:K2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</mergeCells>
  <printOptions horizontalCentered="1"/>
  <pageMargins left="0" right="0" top="0" bottom="0" header="0.5118110236220472" footer="0.5118110236220472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I25"/>
  <sheetViews>
    <sheetView view="pageBreakPreview" zoomScale="75" zoomScaleSheetLayoutView="75" workbookViewId="0" topLeftCell="A1">
      <selection activeCell="H21" sqref="H21:I24"/>
    </sheetView>
  </sheetViews>
  <sheetFormatPr defaultColWidth="9.00390625" defaultRowHeight="12.75"/>
  <cols>
    <col min="1" max="1" width="8.625" style="70" customWidth="1"/>
    <col min="2" max="2" width="32.125" style="70" customWidth="1"/>
    <col min="3" max="3" width="15.25390625" style="70" customWidth="1"/>
    <col min="4" max="4" width="12.25390625" style="70" customWidth="1"/>
    <col min="5" max="6" width="15.25390625" style="70" customWidth="1"/>
    <col min="7" max="7" width="14.875" style="70" customWidth="1"/>
    <col min="8" max="8" width="15.75390625" style="70" customWidth="1"/>
    <col min="9" max="9" width="16.75390625" style="70" customWidth="1"/>
    <col min="10" max="16384" width="9.125" style="70" customWidth="1"/>
  </cols>
  <sheetData>
    <row r="1" ht="16.5">
      <c r="A1" s="69" t="s">
        <v>129</v>
      </c>
    </row>
    <row r="2" ht="16.5" thickBot="1"/>
    <row r="3" spans="1:9" ht="81" customHeight="1" thickBot="1">
      <c r="A3" s="78" t="s">
        <v>111</v>
      </c>
      <c r="B3" s="78" t="s">
        <v>112</v>
      </c>
      <c r="C3" s="78" t="s">
        <v>113</v>
      </c>
      <c r="D3" s="78" t="s">
        <v>114</v>
      </c>
      <c r="E3" s="78" t="s">
        <v>130</v>
      </c>
      <c r="F3" s="78" t="s">
        <v>131</v>
      </c>
      <c r="G3" s="78" t="s">
        <v>132</v>
      </c>
      <c r="H3" s="78" t="s">
        <v>133</v>
      </c>
      <c r="I3" s="78" t="s">
        <v>134</v>
      </c>
    </row>
    <row r="4" spans="1:9" ht="16.5" thickBot="1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5">
        <v>9</v>
      </c>
    </row>
    <row r="5" spans="1:9" ht="23.25" customHeight="1" thickBot="1">
      <c r="A5" s="97">
        <v>1134</v>
      </c>
      <c r="B5" s="98" t="s">
        <v>153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</row>
    <row r="6" spans="1:9" ht="21" customHeight="1" thickBot="1">
      <c r="A6" s="99">
        <v>1343</v>
      </c>
      <c r="B6" s="100" t="s">
        <v>168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</row>
    <row r="7" spans="1:9" ht="44.25" customHeight="1" hidden="1" thickBot="1">
      <c r="A7" s="33"/>
      <c r="B7" s="71"/>
      <c r="C7" s="72"/>
      <c r="D7" s="72"/>
      <c r="E7" s="72"/>
      <c r="F7" s="72"/>
      <c r="G7" s="72"/>
      <c r="H7" s="72"/>
      <c r="I7" s="72"/>
    </row>
    <row r="8" spans="1:9" ht="28.5" customHeight="1" hidden="1" thickBot="1">
      <c r="A8" s="33"/>
      <c r="B8" s="71"/>
      <c r="C8" s="72"/>
      <c r="D8" s="72"/>
      <c r="E8" s="72"/>
      <c r="F8" s="72"/>
      <c r="G8" s="72"/>
      <c r="H8" s="72"/>
      <c r="I8" s="72"/>
    </row>
    <row r="9" spans="1:9" ht="16.5" hidden="1" thickBot="1">
      <c r="A9" s="33"/>
      <c r="B9" s="71"/>
      <c r="C9" s="72"/>
      <c r="D9" s="72"/>
      <c r="E9" s="72"/>
      <c r="F9" s="72"/>
      <c r="G9" s="72"/>
      <c r="H9" s="72"/>
      <c r="I9" s="72"/>
    </row>
    <row r="10" spans="1:9" ht="18" customHeight="1" hidden="1" thickBot="1">
      <c r="A10" s="33"/>
      <c r="B10" s="71"/>
      <c r="C10" s="72"/>
      <c r="D10" s="72"/>
      <c r="E10" s="72"/>
      <c r="F10" s="72"/>
      <c r="G10" s="72"/>
      <c r="H10" s="72"/>
      <c r="I10" s="72"/>
    </row>
    <row r="11" spans="1:9" ht="16.5" hidden="1" thickBot="1">
      <c r="A11" s="33"/>
      <c r="B11" s="71"/>
      <c r="C11" s="72"/>
      <c r="D11" s="72"/>
      <c r="E11" s="72"/>
      <c r="F11" s="72"/>
      <c r="G11" s="72"/>
      <c r="H11" s="72"/>
      <c r="I11" s="72"/>
    </row>
    <row r="12" spans="1:9" ht="18" customHeight="1" hidden="1" thickBot="1">
      <c r="A12" s="33"/>
      <c r="B12" s="71"/>
      <c r="C12" s="72"/>
      <c r="D12" s="72"/>
      <c r="E12" s="72"/>
      <c r="F12" s="72"/>
      <c r="G12" s="72"/>
      <c r="H12" s="72"/>
      <c r="I12" s="72"/>
    </row>
    <row r="13" spans="1:9" ht="20.25" customHeight="1" hidden="1" thickBot="1">
      <c r="A13" s="33"/>
      <c r="B13" s="71"/>
      <c r="C13" s="72"/>
      <c r="D13" s="72"/>
      <c r="E13" s="72"/>
      <c r="F13" s="72"/>
      <c r="G13" s="72"/>
      <c r="H13" s="72"/>
      <c r="I13" s="72"/>
    </row>
    <row r="14" spans="1:9" ht="28.5" customHeight="1" hidden="1" thickBot="1">
      <c r="A14" s="33"/>
      <c r="B14" s="71"/>
      <c r="C14" s="72"/>
      <c r="D14" s="72"/>
      <c r="E14" s="72"/>
      <c r="F14" s="72"/>
      <c r="G14" s="72"/>
      <c r="H14" s="72"/>
      <c r="I14" s="72"/>
    </row>
    <row r="15" spans="1:9" ht="20.25" customHeight="1" hidden="1" thickBot="1">
      <c r="A15" s="33"/>
      <c r="B15" s="59"/>
      <c r="C15" s="73"/>
      <c r="D15" s="73"/>
      <c r="E15" s="73"/>
      <c r="F15" s="73"/>
      <c r="G15" s="73"/>
      <c r="H15" s="73"/>
      <c r="I15" s="73"/>
    </row>
    <row r="16" spans="1:9" ht="24" customHeight="1" hidden="1" thickBot="1">
      <c r="A16" s="33"/>
      <c r="B16" s="71"/>
      <c r="C16" s="72"/>
      <c r="D16" s="72"/>
      <c r="E16" s="72"/>
      <c r="F16" s="72"/>
      <c r="G16" s="72"/>
      <c r="H16" s="72"/>
      <c r="I16" s="72"/>
    </row>
    <row r="17" spans="1:9" ht="45.75" customHeight="1" hidden="1" thickBot="1">
      <c r="A17" s="33"/>
      <c r="B17" s="71"/>
      <c r="C17" s="72"/>
      <c r="D17" s="72"/>
      <c r="E17" s="72"/>
      <c r="F17" s="72"/>
      <c r="G17" s="72"/>
      <c r="H17" s="72"/>
      <c r="I17" s="72"/>
    </row>
    <row r="18" spans="1:9" ht="32.25" customHeight="1" hidden="1" thickBot="1">
      <c r="A18" s="33"/>
      <c r="B18" s="71"/>
      <c r="C18" s="72"/>
      <c r="D18" s="72"/>
      <c r="E18" s="72"/>
      <c r="F18" s="72"/>
      <c r="G18" s="72"/>
      <c r="H18" s="72"/>
      <c r="I18" s="72"/>
    </row>
    <row r="19" spans="1:9" s="69" customFormat="1" ht="28.5" customHeight="1" thickBot="1">
      <c r="A19" s="76"/>
      <c r="B19" s="74" t="s">
        <v>54</v>
      </c>
      <c r="C19" s="77">
        <f aca="true" t="shared" si="0" ref="C19:I19">SUM(C5:C18)</f>
        <v>0</v>
      </c>
      <c r="D19" s="77">
        <f t="shared" si="0"/>
        <v>0</v>
      </c>
      <c r="E19" s="77">
        <f t="shared" si="0"/>
        <v>0</v>
      </c>
      <c r="F19" s="77">
        <f t="shared" si="0"/>
        <v>0</v>
      </c>
      <c r="G19" s="77">
        <f t="shared" si="0"/>
        <v>0</v>
      </c>
      <c r="H19" s="77">
        <f t="shared" si="0"/>
        <v>0</v>
      </c>
      <c r="I19" s="77">
        <f t="shared" si="0"/>
        <v>0</v>
      </c>
    </row>
    <row r="21" spans="1:9" s="4" customFormat="1" ht="15" customHeight="1" thickBot="1">
      <c r="A21" s="194" t="s">
        <v>11</v>
      </c>
      <c r="B21" s="199"/>
      <c r="E21" s="3"/>
      <c r="F21" s="3"/>
      <c r="H21" s="252"/>
      <c r="I21" s="252"/>
    </row>
    <row r="22" spans="5:6" s="4" customFormat="1" ht="13.5">
      <c r="E22" s="9" t="s">
        <v>12</v>
      </c>
      <c r="F22" s="93"/>
    </row>
    <row r="23" spans="5:6" s="4" customFormat="1" ht="13.5">
      <c r="E23" s="10"/>
      <c r="F23" s="10"/>
    </row>
    <row r="24" spans="1:9" s="4" customFormat="1" ht="18.75" customHeight="1" thickBot="1">
      <c r="A24" s="195" t="s">
        <v>167</v>
      </c>
      <c r="B24" s="195"/>
      <c r="C24" s="195"/>
      <c r="E24" s="11"/>
      <c r="F24" s="11"/>
      <c r="H24" s="252"/>
      <c r="I24" s="252"/>
    </row>
    <row r="25" spans="5:6" s="4" customFormat="1" ht="13.5">
      <c r="E25" s="9" t="s">
        <v>12</v>
      </c>
      <c r="F25" s="93"/>
    </row>
  </sheetData>
  <mergeCells count="4">
    <mergeCell ref="A21:B21"/>
    <mergeCell ref="H21:I21"/>
    <mergeCell ref="A24:C24"/>
    <mergeCell ref="H24:I24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H35"/>
  <sheetViews>
    <sheetView tabSelected="1" view="pageBreakPreview" zoomScale="60" workbookViewId="0" topLeftCell="A1">
      <selection activeCell="G29" sqref="G29:H33"/>
    </sheetView>
  </sheetViews>
  <sheetFormatPr defaultColWidth="9.00390625" defaultRowHeight="12.75"/>
  <cols>
    <col min="1" max="1" width="13.125" style="130" customWidth="1"/>
    <col min="2" max="2" width="32.00390625" style="130" customWidth="1"/>
    <col min="3" max="3" width="12.625" style="130" customWidth="1"/>
    <col min="4" max="4" width="15.00390625" style="130" customWidth="1"/>
    <col min="5" max="6" width="11.25390625" style="130" customWidth="1"/>
    <col min="7" max="7" width="41.125" style="130" customWidth="1"/>
    <col min="8" max="16384" width="9.125" style="130" customWidth="1"/>
  </cols>
  <sheetData>
    <row r="1" spans="1:7" ht="15.75">
      <c r="A1" s="278" t="s">
        <v>135</v>
      </c>
      <c r="B1" s="278"/>
      <c r="C1" s="278"/>
      <c r="D1" s="278"/>
      <c r="E1" s="278"/>
      <c r="F1" s="278"/>
      <c r="G1" s="278"/>
    </row>
    <row r="3" spans="1:7" ht="15.75">
      <c r="A3" s="279" t="s">
        <v>136</v>
      </c>
      <c r="B3" s="279"/>
      <c r="C3" s="279"/>
      <c r="D3" s="279"/>
      <c r="E3" s="279"/>
      <c r="F3" s="279"/>
      <c r="G3" s="279"/>
    </row>
    <row r="5" spans="1:7" ht="15.75">
      <c r="A5" s="279" t="s">
        <v>137</v>
      </c>
      <c r="B5" s="279"/>
      <c r="C5" s="279"/>
      <c r="D5" s="279"/>
      <c r="E5" s="279"/>
      <c r="F5" s="279"/>
      <c r="G5" s="279"/>
    </row>
    <row r="7" spans="1:7" ht="28.5" customHeight="1">
      <c r="A7" s="284" t="s">
        <v>138</v>
      </c>
      <c r="B7" s="284"/>
      <c r="C7" s="284"/>
      <c r="D7" s="284"/>
      <c r="E7" s="284"/>
      <c r="F7" s="284"/>
      <c r="G7" s="284"/>
    </row>
    <row r="8" ht="15.75">
      <c r="G8" s="131" t="s">
        <v>20</v>
      </c>
    </row>
    <row r="9" spans="1:7" ht="19.5" customHeight="1">
      <c r="A9" s="280" t="s">
        <v>21</v>
      </c>
      <c r="B9" s="282" t="s">
        <v>139</v>
      </c>
      <c r="C9" s="282" t="s">
        <v>6</v>
      </c>
      <c r="D9" s="282" t="s">
        <v>7</v>
      </c>
      <c r="E9" s="282" t="s">
        <v>8</v>
      </c>
      <c r="F9" s="282"/>
      <c r="G9" s="283" t="s">
        <v>140</v>
      </c>
    </row>
    <row r="10" spans="1:7" ht="60" customHeight="1">
      <c r="A10" s="281"/>
      <c r="B10" s="282"/>
      <c r="C10" s="282"/>
      <c r="D10" s="282"/>
      <c r="E10" s="133" t="s">
        <v>141</v>
      </c>
      <c r="F10" s="132" t="s">
        <v>142</v>
      </c>
      <c r="G10" s="283"/>
    </row>
    <row r="11" spans="1:7" ht="15.75">
      <c r="A11" s="134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</row>
    <row r="12" spans="1:7" ht="18" customHeight="1">
      <c r="A12" s="135" t="s">
        <v>2</v>
      </c>
      <c r="B12" s="135" t="s">
        <v>143</v>
      </c>
      <c r="C12" s="135"/>
      <c r="D12" s="135"/>
      <c r="E12" s="135"/>
      <c r="F12" s="135"/>
      <c r="G12" s="135"/>
    </row>
    <row r="13" spans="1:7" ht="18" customHeight="1">
      <c r="A13" s="136" t="s">
        <v>111</v>
      </c>
      <c r="B13" s="136"/>
      <c r="C13" s="135"/>
      <c r="D13" s="135"/>
      <c r="E13" s="135"/>
      <c r="F13" s="135"/>
      <c r="G13" s="135"/>
    </row>
    <row r="14" spans="1:7" ht="18" customHeight="1">
      <c r="A14" s="136" t="s">
        <v>78</v>
      </c>
      <c r="B14" s="136"/>
      <c r="C14" s="135"/>
      <c r="D14" s="135"/>
      <c r="E14" s="135"/>
      <c r="F14" s="135"/>
      <c r="G14" s="135"/>
    </row>
    <row r="15" spans="1:7" ht="18" customHeight="1">
      <c r="A15" s="136" t="s">
        <v>111</v>
      </c>
      <c r="B15" s="136"/>
      <c r="C15" s="135"/>
      <c r="D15" s="135"/>
      <c r="E15" s="135"/>
      <c r="F15" s="135"/>
      <c r="G15" s="135"/>
    </row>
    <row r="17" spans="1:7" ht="15.75">
      <c r="A17" s="279" t="s">
        <v>144</v>
      </c>
      <c r="B17" s="279"/>
      <c r="C17" s="279"/>
      <c r="D17" s="279"/>
      <c r="E17" s="279"/>
      <c r="F17" s="279"/>
      <c r="G17" s="279"/>
    </row>
    <row r="19" spans="1:7" ht="47.25" customHeight="1">
      <c r="A19" s="133" t="s">
        <v>59</v>
      </c>
      <c r="B19" s="133" t="s">
        <v>69</v>
      </c>
      <c r="C19" s="133" t="s">
        <v>70</v>
      </c>
      <c r="D19" s="133" t="s">
        <v>71</v>
      </c>
      <c r="E19" s="282" t="s">
        <v>145</v>
      </c>
      <c r="F19" s="282"/>
      <c r="G19" s="133" t="s">
        <v>146</v>
      </c>
    </row>
    <row r="20" spans="1:7" ht="15.75">
      <c r="A20" s="137">
        <v>1</v>
      </c>
      <c r="B20" s="137">
        <v>2</v>
      </c>
      <c r="C20" s="137">
        <v>3</v>
      </c>
      <c r="D20" s="137">
        <v>4</v>
      </c>
      <c r="E20" s="288">
        <v>5</v>
      </c>
      <c r="F20" s="288"/>
      <c r="G20" s="137">
        <v>6</v>
      </c>
    </row>
    <row r="21" spans="1:7" ht="15.75">
      <c r="A21" s="138"/>
      <c r="B21" s="139" t="s">
        <v>79</v>
      </c>
      <c r="C21" s="138"/>
      <c r="D21" s="138"/>
      <c r="E21" s="286"/>
      <c r="F21" s="287"/>
      <c r="G21" s="138"/>
    </row>
    <row r="22" spans="1:7" ht="15.75">
      <c r="A22" s="138"/>
      <c r="B22" s="139" t="s">
        <v>147</v>
      </c>
      <c r="C22" s="138"/>
      <c r="D22" s="138"/>
      <c r="E22" s="286"/>
      <c r="F22" s="287"/>
      <c r="G22" s="138"/>
    </row>
    <row r="23" spans="1:7" ht="15.75">
      <c r="A23" s="138"/>
      <c r="B23" s="139" t="s">
        <v>80</v>
      </c>
      <c r="C23" s="138"/>
      <c r="D23" s="138"/>
      <c r="E23" s="286"/>
      <c r="F23" s="287"/>
      <c r="G23" s="138"/>
    </row>
    <row r="24" spans="1:7" ht="15.75">
      <c r="A24" s="138"/>
      <c r="B24" s="139" t="s">
        <v>147</v>
      </c>
      <c r="C24" s="138"/>
      <c r="D24" s="138"/>
      <c r="E24" s="286"/>
      <c r="F24" s="287"/>
      <c r="G24" s="138"/>
    </row>
    <row r="26" spans="1:7" ht="33" customHeight="1">
      <c r="A26" s="284" t="s">
        <v>148</v>
      </c>
      <c r="B26" s="284"/>
      <c r="C26" s="284"/>
      <c r="D26" s="284"/>
      <c r="E26" s="284"/>
      <c r="F26" s="284"/>
      <c r="G26" s="284"/>
    </row>
    <row r="27" spans="1:2" ht="15.75">
      <c r="A27" s="279" t="s">
        <v>149</v>
      </c>
      <c r="B27" s="279"/>
    </row>
    <row r="29" spans="1:8" s="118" customFormat="1" ht="15" customHeight="1" thickBot="1">
      <c r="A29" s="229" t="s">
        <v>11</v>
      </c>
      <c r="B29" s="230"/>
      <c r="D29" s="119"/>
      <c r="E29" s="119"/>
      <c r="G29" s="241"/>
      <c r="H29" s="241"/>
    </row>
    <row r="30" spans="4:5" s="118" customFormat="1" ht="13.5">
      <c r="D30" s="227" t="s">
        <v>12</v>
      </c>
      <c r="E30" s="228"/>
    </row>
    <row r="31" spans="4:5" s="118" customFormat="1" ht="13.5">
      <c r="D31" s="120"/>
      <c r="E31" s="120"/>
    </row>
    <row r="32" spans="1:8" s="118" customFormat="1" ht="18.75" customHeight="1" thickBot="1">
      <c r="A32" s="242" t="s">
        <v>167</v>
      </c>
      <c r="B32" s="242"/>
      <c r="C32" s="242"/>
      <c r="D32" s="121"/>
      <c r="E32" s="121"/>
      <c r="G32" s="241"/>
      <c r="H32" s="241"/>
    </row>
    <row r="33" spans="4:5" s="118" customFormat="1" ht="13.5">
      <c r="D33" s="227" t="s">
        <v>12</v>
      </c>
      <c r="E33" s="228"/>
    </row>
    <row r="34" spans="1:7" ht="18.75">
      <c r="A34" s="140"/>
      <c r="E34" s="141"/>
      <c r="F34" s="142"/>
      <c r="G34" s="143"/>
    </row>
    <row r="35" spans="5:6" ht="15.75">
      <c r="E35" s="285"/>
      <c r="F35" s="285"/>
    </row>
  </sheetData>
  <mergeCells count="26">
    <mergeCell ref="E20:F20"/>
    <mergeCell ref="E21:F21"/>
    <mergeCell ref="A32:C32"/>
    <mergeCell ref="G32:H32"/>
    <mergeCell ref="G29:H29"/>
    <mergeCell ref="D30:E30"/>
    <mergeCell ref="A17:G17"/>
    <mergeCell ref="E19:F19"/>
    <mergeCell ref="A27:B27"/>
    <mergeCell ref="E35:F35"/>
    <mergeCell ref="E22:F22"/>
    <mergeCell ref="E23:F23"/>
    <mergeCell ref="E24:F24"/>
    <mergeCell ref="A26:G26"/>
    <mergeCell ref="A29:B29"/>
    <mergeCell ref="D33:E33"/>
    <mergeCell ref="A1:G1"/>
    <mergeCell ref="A3:G3"/>
    <mergeCell ref="A5:G5"/>
    <mergeCell ref="A9:A10"/>
    <mergeCell ref="B9:B10"/>
    <mergeCell ref="C9:C10"/>
    <mergeCell ref="D9:D10"/>
    <mergeCell ref="E9:F9"/>
    <mergeCell ref="G9:G10"/>
    <mergeCell ref="A7:G7"/>
  </mergeCells>
  <printOptions/>
  <pageMargins left="0.75" right="0.75" top="1" bottom="1" header="0.5" footer="0.5"/>
  <pageSetup horizontalDpi="600" verticalDpi="600" orientation="portrait" paperSize="9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M45"/>
  <sheetViews>
    <sheetView view="pageBreakPreview" zoomScale="85" zoomScaleSheetLayoutView="85" workbookViewId="0" topLeftCell="A31">
      <selection activeCell="H43" sqref="H43:I43"/>
    </sheetView>
  </sheetViews>
  <sheetFormatPr defaultColWidth="9.00390625" defaultRowHeight="12.75"/>
  <cols>
    <col min="1" max="1" width="9.375" style="2" bestFit="1" customWidth="1"/>
    <col min="2" max="2" width="36.25390625" style="2" customWidth="1"/>
    <col min="3" max="3" width="9.25390625" style="2" bestFit="1" customWidth="1"/>
    <col min="4" max="4" width="10.875" style="2" customWidth="1"/>
    <col min="5" max="6" width="9.25390625" style="2" bestFit="1" customWidth="1"/>
    <col min="7" max="7" width="10.625" style="2" customWidth="1"/>
    <col min="8" max="9" width="9.25390625" style="2" bestFit="1" customWidth="1"/>
    <col min="10" max="10" width="10.375" style="2" customWidth="1"/>
    <col min="11" max="11" width="9.25390625" style="2" bestFit="1" customWidth="1"/>
    <col min="12" max="16384" width="9.125" style="2" customWidth="1"/>
  </cols>
  <sheetData>
    <row r="1" spans="1:8" ht="15.75" thickBot="1">
      <c r="A1" s="8" t="s">
        <v>13</v>
      </c>
      <c r="B1" s="3"/>
      <c r="C1" s="3"/>
      <c r="D1" s="3"/>
      <c r="E1" s="3"/>
      <c r="F1" s="3"/>
      <c r="G1" s="3"/>
      <c r="H1" s="3"/>
    </row>
    <row r="3" spans="1:10" s="4" customFormat="1" ht="15.75" thickBot="1">
      <c r="A3" s="202" t="s">
        <v>179</v>
      </c>
      <c r="B3" s="202"/>
      <c r="C3" s="202"/>
      <c r="D3" s="202"/>
      <c r="E3" s="202"/>
      <c r="F3" s="202"/>
      <c r="G3" s="202"/>
      <c r="H3" s="202"/>
      <c r="I3" s="202"/>
      <c r="J3" s="148" t="s">
        <v>180</v>
      </c>
    </row>
    <row r="4" spans="1:9" ht="13.5">
      <c r="A4" s="204" t="s">
        <v>161</v>
      </c>
      <c r="B4" s="204"/>
      <c r="C4" s="204"/>
      <c r="D4" s="204"/>
      <c r="E4" s="204"/>
      <c r="F4" s="196" t="s">
        <v>162</v>
      </c>
      <c r="G4" s="196"/>
      <c r="H4" s="196"/>
      <c r="I4" s="196"/>
    </row>
    <row r="6" spans="1:11" ht="15" thickBot="1">
      <c r="A6" s="202" t="s">
        <v>166</v>
      </c>
      <c r="B6" s="207"/>
      <c r="C6" s="207"/>
      <c r="D6" s="207"/>
      <c r="E6" s="207"/>
      <c r="F6" s="201"/>
      <c r="G6" s="201"/>
      <c r="H6" s="197" t="s">
        <v>178</v>
      </c>
      <c r="I6" s="201"/>
      <c r="J6" s="201"/>
      <c r="K6" s="201"/>
    </row>
    <row r="7" spans="1:11" ht="13.5" customHeight="1">
      <c r="A7" s="204" t="s">
        <v>14</v>
      </c>
      <c r="B7" s="204"/>
      <c r="C7" s="204"/>
      <c r="D7" s="204"/>
      <c r="E7" s="204"/>
      <c r="G7" s="9"/>
      <c r="H7" s="196" t="s">
        <v>15</v>
      </c>
      <c r="I7" s="200"/>
      <c r="J7" s="200"/>
      <c r="K7" s="200"/>
    </row>
    <row r="9" spans="1:13" ht="35.25" customHeight="1" thickBot="1">
      <c r="A9" s="202" t="s">
        <v>174</v>
      </c>
      <c r="B9" s="202"/>
      <c r="C9" s="202"/>
      <c r="D9" s="202"/>
      <c r="E9" s="202"/>
      <c r="F9" s="203" t="s">
        <v>17</v>
      </c>
      <c r="G9" s="203"/>
      <c r="H9" s="197" t="s">
        <v>175</v>
      </c>
      <c r="I9" s="201"/>
      <c r="J9" s="201"/>
      <c r="K9" s="201"/>
      <c r="M9" s="94"/>
    </row>
    <row r="10" spans="1:11" ht="13.5">
      <c r="A10" s="204" t="s">
        <v>16</v>
      </c>
      <c r="B10" s="204"/>
      <c r="C10" s="204"/>
      <c r="D10" s="204"/>
      <c r="E10" s="204"/>
      <c r="F10" s="9"/>
      <c r="G10" s="9"/>
      <c r="H10" s="196" t="s">
        <v>2</v>
      </c>
      <c r="I10" s="200"/>
      <c r="J10" s="200"/>
      <c r="K10" s="200"/>
    </row>
    <row r="12" spans="1:11" ht="38.25" customHeight="1">
      <c r="A12" s="205" t="s">
        <v>173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42" customHeight="1">
      <c r="A13" s="205" t="s">
        <v>176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69" customHeight="1">
      <c r="A14" s="208" t="s">
        <v>204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6" spans="1:11" ht="14.25">
      <c r="A16" s="205" t="s">
        <v>18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19.5" customHeight="1">
      <c r="A17" s="205" t="s">
        <v>19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3:10" ht="13.5">
      <c r="C18" s="2" t="s">
        <v>165</v>
      </c>
      <c r="J18" s="4" t="s">
        <v>20</v>
      </c>
    </row>
    <row r="19" spans="1:11" ht="13.5">
      <c r="A19" s="206" t="s">
        <v>21</v>
      </c>
      <c r="B19" s="206" t="s">
        <v>22</v>
      </c>
      <c r="C19" s="206" t="s">
        <v>6</v>
      </c>
      <c r="D19" s="206"/>
      <c r="E19" s="206"/>
      <c r="F19" s="206" t="s">
        <v>7</v>
      </c>
      <c r="G19" s="206"/>
      <c r="H19" s="206"/>
      <c r="I19" s="206" t="s">
        <v>8</v>
      </c>
      <c r="J19" s="206"/>
      <c r="K19" s="206"/>
    </row>
    <row r="20" spans="1:11" ht="27">
      <c r="A20" s="206"/>
      <c r="B20" s="206"/>
      <c r="C20" s="7" t="s">
        <v>23</v>
      </c>
      <c r="D20" s="7" t="s">
        <v>24</v>
      </c>
      <c r="E20" s="7" t="s">
        <v>25</v>
      </c>
      <c r="F20" s="7" t="s">
        <v>23</v>
      </c>
      <c r="G20" s="7" t="s">
        <v>24</v>
      </c>
      <c r="H20" s="7" t="s">
        <v>26</v>
      </c>
      <c r="I20" s="7" t="s">
        <v>23</v>
      </c>
      <c r="J20" s="7" t="s">
        <v>24</v>
      </c>
      <c r="K20" s="7" t="s">
        <v>27</v>
      </c>
    </row>
    <row r="21" spans="1:11" ht="13.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</row>
    <row r="22" spans="1:11" ht="27">
      <c r="A22" s="14"/>
      <c r="B22" s="15" t="s">
        <v>28</v>
      </c>
      <c r="C22" s="54">
        <f>'6-6.1'!C23</f>
        <v>0</v>
      </c>
      <c r="D22" s="54" t="s">
        <v>43</v>
      </c>
      <c r="E22" s="54">
        <f>C22</f>
        <v>0</v>
      </c>
      <c r="F22" s="96">
        <f>'6-6.1'!F23</f>
        <v>199.9</v>
      </c>
      <c r="G22" s="54" t="s">
        <v>43</v>
      </c>
      <c r="H22" s="54">
        <f>F22</f>
        <v>199.9</v>
      </c>
      <c r="I22" s="54">
        <f>'6-6.1'!I23</f>
        <v>250.2</v>
      </c>
      <c r="J22" s="54" t="s">
        <v>43</v>
      </c>
      <c r="K22" s="54">
        <f>I22</f>
        <v>250.2</v>
      </c>
    </row>
    <row r="23" spans="1:11" ht="40.5">
      <c r="A23" s="14">
        <v>25010100</v>
      </c>
      <c r="B23" s="15" t="s">
        <v>29</v>
      </c>
      <c r="C23" s="54" t="s">
        <v>43</v>
      </c>
      <c r="D23" s="54">
        <v>0</v>
      </c>
      <c r="E23" s="54">
        <f>D23</f>
        <v>0</v>
      </c>
      <c r="F23" s="54" t="s">
        <v>43</v>
      </c>
      <c r="G23" s="54">
        <v>0</v>
      </c>
      <c r="H23" s="54">
        <f>G23</f>
        <v>0</v>
      </c>
      <c r="I23" s="54" t="s">
        <v>43</v>
      </c>
      <c r="J23" s="54">
        <v>0</v>
      </c>
      <c r="K23" s="54">
        <f>J23</f>
        <v>0</v>
      </c>
    </row>
    <row r="24" spans="1:11" ht="27">
      <c r="A24" s="14">
        <v>25010200</v>
      </c>
      <c r="B24" s="15" t="s">
        <v>30</v>
      </c>
      <c r="C24" s="54" t="s">
        <v>43</v>
      </c>
      <c r="D24" s="54">
        <v>0</v>
      </c>
      <c r="E24" s="54">
        <f aca="true" t="shared" si="0" ref="E24:E35">D24</f>
        <v>0</v>
      </c>
      <c r="F24" s="54" t="s">
        <v>43</v>
      </c>
      <c r="G24" s="54">
        <v>0</v>
      </c>
      <c r="H24" s="54">
        <f aca="true" t="shared" si="1" ref="H24:H35">G24</f>
        <v>0</v>
      </c>
      <c r="I24" s="54" t="s">
        <v>43</v>
      </c>
      <c r="J24" s="54">
        <v>0</v>
      </c>
      <c r="K24" s="54">
        <f aca="true" t="shared" si="2" ref="K24:K35">J24</f>
        <v>0</v>
      </c>
    </row>
    <row r="25" spans="1:11" ht="27">
      <c r="A25" s="14">
        <v>25010300</v>
      </c>
      <c r="B25" s="15" t="s">
        <v>31</v>
      </c>
      <c r="C25" s="54" t="s">
        <v>43</v>
      </c>
      <c r="D25" s="54">
        <v>0</v>
      </c>
      <c r="E25" s="54">
        <f t="shared" si="0"/>
        <v>0</v>
      </c>
      <c r="F25" s="54" t="s">
        <v>43</v>
      </c>
      <c r="G25" s="54">
        <v>0</v>
      </c>
      <c r="H25" s="54">
        <f t="shared" si="1"/>
        <v>0</v>
      </c>
      <c r="I25" s="54" t="s">
        <v>43</v>
      </c>
      <c r="J25" s="54">
        <v>0</v>
      </c>
      <c r="K25" s="54">
        <f t="shared" si="2"/>
        <v>0</v>
      </c>
    </row>
    <row r="26" spans="1:11" ht="40.5">
      <c r="A26" s="14">
        <v>25010400</v>
      </c>
      <c r="B26" s="15" t="s">
        <v>32</v>
      </c>
      <c r="C26" s="54" t="s">
        <v>43</v>
      </c>
      <c r="D26" s="54">
        <v>0</v>
      </c>
      <c r="E26" s="54">
        <f t="shared" si="0"/>
        <v>0</v>
      </c>
      <c r="F26" s="54" t="s">
        <v>43</v>
      </c>
      <c r="G26" s="54">
        <v>0</v>
      </c>
      <c r="H26" s="54">
        <f t="shared" si="1"/>
        <v>0</v>
      </c>
      <c r="I26" s="54" t="s">
        <v>43</v>
      </c>
      <c r="J26" s="54">
        <v>0</v>
      </c>
      <c r="K26" s="54">
        <f t="shared" si="2"/>
        <v>0</v>
      </c>
    </row>
    <row r="27" spans="1:11" ht="17.25" customHeight="1">
      <c r="A27" s="14">
        <v>25020100</v>
      </c>
      <c r="B27" s="15" t="s">
        <v>33</v>
      </c>
      <c r="C27" s="54" t="s">
        <v>43</v>
      </c>
      <c r="D27" s="54">
        <v>0</v>
      </c>
      <c r="E27" s="54">
        <f t="shared" si="0"/>
        <v>0</v>
      </c>
      <c r="F27" s="54" t="s">
        <v>43</v>
      </c>
      <c r="G27" s="54">
        <v>0</v>
      </c>
      <c r="H27" s="54">
        <f t="shared" si="1"/>
        <v>0</v>
      </c>
      <c r="I27" s="54" t="s">
        <v>43</v>
      </c>
      <c r="J27" s="54">
        <v>0</v>
      </c>
      <c r="K27" s="54">
        <f t="shared" si="2"/>
        <v>0</v>
      </c>
    </row>
    <row r="28" spans="1:11" ht="67.5">
      <c r="A28" s="14">
        <v>25020200</v>
      </c>
      <c r="B28" s="15" t="s">
        <v>34</v>
      </c>
      <c r="C28" s="54" t="s">
        <v>43</v>
      </c>
      <c r="D28" s="54">
        <v>0</v>
      </c>
      <c r="E28" s="54">
        <f t="shared" si="0"/>
        <v>0</v>
      </c>
      <c r="F28" s="54" t="s">
        <v>43</v>
      </c>
      <c r="G28" s="54">
        <v>0</v>
      </c>
      <c r="H28" s="54">
        <f t="shared" si="1"/>
        <v>0</v>
      </c>
      <c r="I28" s="54" t="s">
        <v>43</v>
      </c>
      <c r="J28" s="54">
        <v>0</v>
      </c>
      <c r="K28" s="54">
        <f t="shared" si="2"/>
        <v>0</v>
      </c>
    </row>
    <row r="29" spans="1:11" ht="94.5">
      <c r="A29" s="14">
        <v>25020300</v>
      </c>
      <c r="B29" s="15" t="s">
        <v>36</v>
      </c>
      <c r="C29" s="54">
        <v>0</v>
      </c>
      <c r="D29" s="54">
        <v>0</v>
      </c>
      <c r="E29" s="54">
        <f t="shared" si="0"/>
        <v>0</v>
      </c>
      <c r="F29" s="54">
        <v>0</v>
      </c>
      <c r="G29" s="54">
        <v>0</v>
      </c>
      <c r="H29" s="54">
        <f t="shared" si="1"/>
        <v>0</v>
      </c>
      <c r="I29" s="54">
        <v>0</v>
      </c>
      <c r="J29" s="54">
        <v>0</v>
      </c>
      <c r="K29" s="54">
        <f t="shared" si="2"/>
        <v>0</v>
      </c>
    </row>
    <row r="30" spans="1:11" ht="27">
      <c r="A30" s="14">
        <v>401201</v>
      </c>
      <c r="B30" s="15" t="s">
        <v>35</v>
      </c>
      <c r="C30" s="54" t="s">
        <v>43</v>
      </c>
      <c r="D30" s="54">
        <v>0</v>
      </c>
      <c r="E30" s="54">
        <f t="shared" si="0"/>
        <v>0</v>
      </c>
      <c r="F30" s="54" t="s">
        <v>43</v>
      </c>
      <c r="G30" s="54">
        <v>0</v>
      </c>
      <c r="H30" s="54">
        <f t="shared" si="1"/>
        <v>0</v>
      </c>
      <c r="I30" s="54" t="s">
        <v>43</v>
      </c>
      <c r="J30" s="54">
        <v>0</v>
      </c>
      <c r="K30" s="54">
        <f t="shared" si="2"/>
        <v>0</v>
      </c>
    </row>
    <row r="31" spans="1:11" ht="13.5">
      <c r="A31" s="14" t="s">
        <v>37</v>
      </c>
      <c r="B31" s="15" t="s">
        <v>38</v>
      </c>
      <c r="C31" s="54" t="s">
        <v>43</v>
      </c>
      <c r="D31" s="54">
        <v>0</v>
      </c>
      <c r="E31" s="54">
        <f t="shared" si="0"/>
        <v>0</v>
      </c>
      <c r="F31" s="54" t="s">
        <v>43</v>
      </c>
      <c r="G31" s="54">
        <v>0</v>
      </c>
      <c r="H31" s="54">
        <f t="shared" si="1"/>
        <v>0</v>
      </c>
      <c r="I31" s="54" t="s">
        <v>43</v>
      </c>
      <c r="J31" s="54">
        <v>0</v>
      </c>
      <c r="K31" s="54">
        <f t="shared" si="2"/>
        <v>0</v>
      </c>
    </row>
    <row r="32" spans="1:11" ht="13.5">
      <c r="A32" s="14" t="s">
        <v>37</v>
      </c>
      <c r="B32" s="15" t="s">
        <v>39</v>
      </c>
      <c r="C32" s="54" t="s">
        <v>43</v>
      </c>
      <c r="D32" s="54">
        <v>0</v>
      </c>
      <c r="E32" s="54">
        <f t="shared" si="0"/>
        <v>0</v>
      </c>
      <c r="F32" s="54" t="s">
        <v>43</v>
      </c>
      <c r="G32" s="54">
        <v>0</v>
      </c>
      <c r="H32" s="54">
        <f t="shared" si="1"/>
        <v>0</v>
      </c>
      <c r="I32" s="54" t="s">
        <v>43</v>
      </c>
      <c r="J32" s="54">
        <v>0</v>
      </c>
      <c r="K32" s="54">
        <f t="shared" si="2"/>
        <v>0</v>
      </c>
    </row>
    <row r="33" spans="1:11" ht="13.5">
      <c r="A33" s="14">
        <v>602100</v>
      </c>
      <c r="B33" s="15" t="s">
        <v>40</v>
      </c>
      <c r="C33" s="54" t="s">
        <v>43</v>
      </c>
      <c r="D33" s="54">
        <v>0</v>
      </c>
      <c r="E33" s="54">
        <f t="shared" si="0"/>
        <v>0</v>
      </c>
      <c r="F33" s="54" t="s">
        <v>43</v>
      </c>
      <c r="G33" s="54" t="s">
        <v>43</v>
      </c>
      <c r="H33" s="54" t="str">
        <f t="shared" si="1"/>
        <v>Х</v>
      </c>
      <c r="I33" s="54" t="s">
        <v>43</v>
      </c>
      <c r="J33" s="54" t="s">
        <v>43</v>
      </c>
      <c r="K33" s="54" t="str">
        <f t="shared" si="2"/>
        <v>Х</v>
      </c>
    </row>
    <row r="34" spans="1:11" ht="13.5">
      <c r="A34" s="14">
        <v>602200</v>
      </c>
      <c r="B34" s="15" t="s">
        <v>41</v>
      </c>
      <c r="C34" s="54" t="s">
        <v>43</v>
      </c>
      <c r="D34" s="54">
        <v>0</v>
      </c>
      <c r="E34" s="54">
        <f t="shared" si="0"/>
        <v>0</v>
      </c>
      <c r="F34" s="54" t="s">
        <v>43</v>
      </c>
      <c r="G34" s="54" t="s">
        <v>43</v>
      </c>
      <c r="H34" s="54" t="str">
        <f t="shared" si="1"/>
        <v>Х</v>
      </c>
      <c r="I34" s="54" t="s">
        <v>43</v>
      </c>
      <c r="J34" s="54" t="s">
        <v>43</v>
      </c>
      <c r="K34" s="54" t="str">
        <f t="shared" si="2"/>
        <v>Х</v>
      </c>
    </row>
    <row r="35" spans="1:11" ht="40.5">
      <c r="A35" s="14">
        <v>602400</v>
      </c>
      <c r="B35" s="15" t="s">
        <v>152</v>
      </c>
      <c r="C35" s="54" t="s">
        <v>43</v>
      </c>
      <c r="D35" s="54">
        <v>0</v>
      </c>
      <c r="E35" s="54">
        <f t="shared" si="0"/>
        <v>0</v>
      </c>
      <c r="F35" s="54" t="s">
        <v>43</v>
      </c>
      <c r="G35" s="54">
        <v>0</v>
      </c>
      <c r="H35" s="54">
        <f t="shared" si="1"/>
        <v>0</v>
      </c>
      <c r="I35" s="54" t="s">
        <v>43</v>
      </c>
      <c r="J35" s="54">
        <v>0</v>
      </c>
      <c r="K35" s="54">
        <f t="shared" si="2"/>
        <v>0</v>
      </c>
    </row>
    <row r="36" spans="1:11" ht="15">
      <c r="A36" s="14"/>
      <c r="B36" s="16" t="s">
        <v>42</v>
      </c>
      <c r="C36" s="54">
        <f>C22</f>
        <v>0</v>
      </c>
      <c r="D36" s="54">
        <f>SUM(D23:D35)</f>
        <v>0</v>
      </c>
      <c r="E36" s="54">
        <f>SUM(E22:E35)</f>
        <v>0</v>
      </c>
      <c r="F36" s="54">
        <f>F22</f>
        <v>199.9</v>
      </c>
      <c r="G36" s="54">
        <f>SUM(G23:G35)</f>
        <v>0</v>
      </c>
      <c r="H36" s="54">
        <f>SUM(H22:H35)</f>
        <v>199.9</v>
      </c>
      <c r="I36" s="54">
        <f>I22</f>
        <v>250.2</v>
      </c>
      <c r="J36" s="54">
        <f>SUM(J23:J35)</f>
        <v>0</v>
      </c>
      <c r="K36" s="54">
        <f>SUM(K22:K35)</f>
        <v>250.2</v>
      </c>
    </row>
    <row r="40" spans="1:9" s="4" customFormat="1" ht="15.75" thickBot="1">
      <c r="A40" s="194" t="s">
        <v>11</v>
      </c>
      <c r="B40" s="199"/>
      <c r="D40" s="3"/>
      <c r="E40" s="3"/>
      <c r="H40" s="194"/>
      <c r="I40" s="199"/>
    </row>
    <row r="41" spans="4:5" s="4" customFormat="1" ht="13.5">
      <c r="D41" s="196" t="s">
        <v>12</v>
      </c>
      <c r="E41" s="198"/>
    </row>
    <row r="42" spans="4:5" s="4" customFormat="1" ht="13.5">
      <c r="D42" s="10"/>
      <c r="E42" s="10"/>
    </row>
    <row r="43" spans="1:9" s="4" customFormat="1" ht="23.25" customHeight="1" thickBot="1">
      <c r="A43" s="194" t="s">
        <v>167</v>
      </c>
      <c r="B43" s="199"/>
      <c r="D43" s="11"/>
      <c r="E43" s="11"/>
      <c r="H43" s="194"/>
      <c r="I43" s="199"/>
    </row>
    <row r="44" spans="4:5" s="4" customFormat="1" ht="13.5">
      <c r="D44" s="196" t="s">
        <v>12</v>
      </c>
      <c r="E44" s="198"/>
    </row>
    <row r="45" spans="1:9" ht="13.5">
      <c r="A45" s="4"/>
      <c r="B45" s="4"/>
      <c r="C45" s="4"/>
      <c r="D45" s="4"/>
      <c r="E45" s="4"/>
      <c r="F45" s="4"/>
      <c r="G45" s="4"/>
      <c r="H45" s="4"/>
      <c r="I45" s="4"/>
    </row>
  </sheetData>
  <mergeCells count="27">
    <mergeCell ref="A43:B43"/>
    <mergeCell ref="A40:B40"/>
    <mergeCell ref="H40:I40"/>
    <mergeCell ref="D41:E41"/>
    <mergeCell ref="H43:I43"/>
    <mergeCell ref="A13:K13"/>
    <mergeCell ref="A12:K12"/>
    <mergeCell ref="A14:K14"/>
    <mergeCell ref="A16:K16"/>
    <mergeCell ref="F19:H19"/>
    <mergeCell ref="I19:K19"/>
    <mergeCell ref="A19:A20"/>
    <mergeCell ref="B19:B20"/>
    <mergeCell ref="A3:I3"/>
    <mergeCell ref="A4:E4"/>
    <mergeCell ref="F4:I4"/>
    <mergeCell ref="A6:G6"/>
    <mergeCell ref="D44:E44"/>
    <mergeCell ref="H7:K7"/>
    <mergeCell ref="H6:K6"/>
    <mergeCell ref="A9:G9"/>
    <mergeCell ref="H9:K9"/>
    <mergeCell ref="A7:E7"/>
    <mergeCell ref="A10:E10"/>
    <mergeCell ref="A17:K17"/>
    <mergeCell ref="H10:K10"/>
    <mergeCell ref="C19:E19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24"/>
  <sheetViews>
    <sheetView workbookViewId="0" topLeftCell="A10">
      <selection activeCell="H23" sqref="H23:I23"/>
    </sheetView>
  </sheetViews>
  <sheetFormatPr defaultColWidth="9.00390625" defaultRowHeight="12.75"/>
  <cols>
    <col min="1" max="1" width="9.125" style="1" customWidth="1"/>
    <col min="2" max="2" width="50.75390625" style="1" customWidth="1"/>
    <col min="3" max="3" width="9.125" style="1" customWidth="1"/>
    <col min="4" max="4" width="11.375" style="1" customWidth="1"/>
    <col min="5" max="5" width="11.25390625" style="1" customWidth="1"/>
    <col min="6" max="6" width="9.125" style="1" customWidth="1"/>
    <col min="7" max="7" width="13.375" style="1" customWidth="1"/>
    <col min="8" max="8" width="12.00390625" style="1" customWidth="1"/>
    <col min="9" max="16384" width="9.125" style="1" customWidth="1"/>
  </cols>
  <sheetData>
    <row r="1" ht="15">
      <c r="A1" s="17" t="s">
        <v>44</v>
      </c>
    </row>
    <row r="2" ht="15">
      <c r="H2" s="4" t="s">
        <v>20</v>
      </c>
    </row>
    <row r="3" spans="1:8" ht="15">
      <c r="A3" s="206" t="s">
        <v>21</v>
      </c>
      <c r="B3" s="206" t="s">
        <v>22</v>
      </c>
      <c r="C3" s="206" t="s">
        <v>9</v>
      </c>
      <c r="D3" s="206"/>
      <c r="E3" s="206"/>
      <c r="F3" s="206" t="s">
        <v>46</v>
      </c>
      <c r="G3" s="206"/>
      <c r="H3" s="206"/>
    </row>
    <row r="4" spans="1:8" ht="15">
      <c r="A4" s="206"/>
      <c r="B4" s="206"/>
      <c r="C4" s="7" t="s">
        <v>23</v>
      </c>
      <c r="D4" s="7" t="s">
        <v>24</v>
      </c>
      <c r="E4" s="7" t="s">
        <v>25</v>
      </c>
      <c r="F4" s="7" t="s">
        <v>23</v>
      </c>
      <c r="G4" s="7" t="s">
        <v>24</v>
      </c>
      <c r="H4" s="7" t="s">
        <v>26</v>
      </c>
    </row>
    <row r="5" spans="1:8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34.5" customHeight="1">
      <c r="A6" s="14"/>
      <c r="B6" s="15" t="s">
        <v>28</v>
      </c>
      <c r="C6" s="54">
        <f>'6.3'!C22</f>
        <v>264.96180000000004</v>
      </c>
      <c r="D6" s="14" t="s">
        <v>43</v>
      </c>
      <c r="E6" s="54">
        <f>C6</f>
        <v>264.96180000000004</v>
      </c>
      <c r="F6" s="54">
        <f>'6.3'!F22</f>
        <v>278.2098900000001</v>
      </c>
      <c r="G6" s="14" t="s">
        <v>43</v>
      </c>
      <c r="H6" s="54">
        <f>F6</f>
        <v>278.2098900000001</v>
      </c>
    </row>
    <row r="7" spans="1:8" ht="39" customHeight="1">
      <c r="A7" s="14">
        <v>25010100</v>
      </c>
      <c r="B7" s="15" t="s">
        <v>29</v>
      </c>
      <c r="C7" s="14" t="s">
        <v>43</v>
      </c>
      <c r="D7" s="54">
        <v>0</v>
      </c>
      <c r="E7" s="54">
        <f>D7</f>
        <v>0</v>
      </c>
      <c r="F7" s="14" t="s">
        <v>43</v>
      </c>
      <c r="G7" s="54">
        <v>0</v>
      </c>
      <c r="H7" s="54">
        <f>G7</f>
        <v>0</v>
      </c>
    </row>
    <row r="8" spans="1:8" ht="30" customHeight="1">
      <c r="A8" s="14">
        <v>25010200</v>
      </c>
      <c r="B8" s="15" t="s">
        <v>30</v>
      </c>
      <c r="C8" s="14" t="s">
        <v>43</v>
      </c>
      <c r="D8" s="54">
        <v>0</v>
      </c>
      <c r="E8" s="54">
        <f aca="true" t="shared" si="0" ref="E8:E16">D8</f>
        <v>0</v>
      </c>
      <c r="F8" s="14" t="s">
        <v>43</v>
      </c>
      <c r="G8" s="54">
        <v>0</v>
      </c>
      <c r="H8" s="54">
        <f aca="true" t="shared" si="1" ref="H8:H16">G8</f>
        <v>0</v>
      </c>
    </row>
    <row r="9" spans="1:8" ht="21.75" customHeight="1">
      <c r="A9" s="14">
        <v>25010300</v>
      </c>
      <c r="B9" s="15" t="s">
        <v>31</v>
      </c>
      <c r="C9" s="14" t="s">
        <v>43</v>
      </c>
      <c r="D9" s="54">
        <v>0</v>
      </c>
      <c r="E9" s="54">
        <f t="shared" si="0"/>
        <v>0</v>
      </c>
      <c r="F9" s="14" t="s">
        <v>43</v>
      </c>
      <c r="G9" s="54">
        <f>D9*5%+D9</f>
        <v>0</v>
      </c>
      <c r="H9" s="54">
        <f t="shared" si="1"/>
        <v>0</v>
      </c>
    </row>
    <row r="10" spans="1:8" ht="34.5" customHeight="1">
      <c r="A10" s="14">
        <v>25010400</v>
      </c>
      <c r="B10" s="15" t="s">
        <v>32</v>
      </c>
      <c r="C10" s="14" t="s">
        <v>43</v>
      </c>
      <c r="D10" s="54">
        <v>0</v>
      </c>
      <c r="E10" s="54">
        <f t="shared" si="0"/>
        <v>0</v>
      </c>
      <c r="F10" s="14" t="s">
        <v>43</v>
      </c>
      <c r="G10" s="54">
        <v>0</v>
      </c>
      <c r="H10" s="54">
        <f t="shared" si="1"/>
        <v>0</v>
      </c>
    </row>
    <row r="11" spans="1:8" ht="21" customHeight="1">
      <c r="A11" s="14">
        <v>25020100</v>
      </c>
      <c r="B11" s="15" t="s">
        <v>33</v>
      </c>
      <c r="C11" s="14" t="s">
        <v>43</v>
      </c>
      <c r="D11" s="54">
        <v>0</v>
      </c>
      <c r="E11" s="54">
        <f t="shared" si="0"/>
        <v>0</v>
      </c>
      <c r="F11" s="14" t="s">
        <v>43</v>
      </c>
      <c r="G11" s="54">
        <v>0</v>
      </c>
      <c r="H11" s="54">
        <f t="shared" si="1"/>
        <v>0</v>
      </c>
    </row>
    <row r="12" spans="1:8" ht="46.5" customHeight="1">
      <c r="A12" s="14">
        <v>25020200</v>
      </c>
      <c r="B12" s="15" t="s">
        <v>34</v>
      </c>
      <c r="C12" s="14" t="s">
        <v>43</v>
      </c>
      <c r="D12" s="54">
        <v>0</v>
      </c>
      <c r="E12" s="54">
        <f t="shared" si="0"/>
        <v>0</v>
      </c>
      <c r="F12" s="14" t="s">
        <v>43</v>
      </c>
      <c r="G12" s="54">
        <f>D12*5%+D12</f>
        <v>0</v>
      </c>
      <c r="H12" s="54">
        <f t="shared" si="1"/>
        <v>0</v>
      </c>
    </row>
    <row r="13" spans="1:8" ht="72.75" customHeight="1">
      <c r="A13" s="14">
        <v>25020300</v>
      </c>
      <c r="B13" s="15" t="s">
        <v>36</v>
      </c>
      <c r="C13" s="14" t="s">
        <v>43</v>
      </c>
      <c r="D13" s="54">
        <v>0</v>
      </c>
      <c r="E13" s="54">
        <f t="shared" si="0"/>
        <v>0</v>
      </c>
      <c r="F13" s="14" t="s">
        <v>43</v>
      </c>
      <c r="G13" s="54">
        <v>0</v>
      </c>
      <c r="H13" s="54">
        <f t="shared" si="1"/>
        <v>0</v>
      </c>
    </row>
    <row r="14" spans="1:8" ht="32.25" customHeight="1">
      <c r="A14" s="14">
        <v>401201</v>
      </c>
      <c r="B14" s="15" t="s">
        <v>45</v>
      </c>
      <c r="C14" s="14" t="s">
        <v>43</v>
      </c>
      <c r="D14" s="54">
        <v>0</v>
      </c>
      <c r="E14" s="54">
        <f t="shared" si="0"/>
        <v>0</v>
      </c>
      <c r="F14" s="14" t="s">
        <v>43</v>
      </c>
      <c r="G14" s="54">
        <v>0</v>
      </c>
      <c r="H14" s="54">
        <f t="shared" si="1"/>
        <v>0</v>
      </c>
    </row>
    <row r="15" spans="1:8" ht="18.75" customHeight="1">
      <c r="A15" s="14" t="s">
        <v>37</v>
      </c>
      <c r="B15" s="15" t="s">
        <v>38</v>
      </c>
      <c r="C15" s="14" t="s">
        <v>43</v>
      </c>
      <c r="D15" s="54">
        <v>0</v>
      </c>
      <c r="E15" s="54">
        <f t="shared" si="0"/>
        <v>0</v>
      </c>
      <c r="F15" s="14" t="s">
        <v>43</v>
      </c>
      <c r="G15" s="54">
        <v>0</v>
      </c>
      <c r="H15" s="54">
        <f t="shared" si="1"/>
        <v>0</v>
      </c>
    </row>
    <row r="16" spans="1:8" ht="21" customHeight="1">
      <c r="A16" s="14" t="s">
        <v>37</v>
      </c>
      <c r="B16" s="15" t="s">
        <v>39</v>
      </c>
      <c r="C16" s="14" t="s">
        <v>43</v>
      </c>
      <c r="D16" s="54">
        <v>0</v>
      </c>
      <c r="E16" s="54">
        <f t="shared" si="0"/>
        <v>0</v>
      </c>
      <c r="F16" s="14" t="s">
        <v>43</v>
      </c>
      <c r="G16" s="54">
        <v>0</v>
      </c>
      <c r="H16" s="54">
        <f t="shared" si="1"/>
        <v>0</v>
      </c>
    </row>
    <row r="17" spans="1:8" ht="15">
      <c r="A17" s="14"/>
      <c r="B17" s="16" t="s">
        <v>42</v>
      </c>
      <c r="C17" s="54">
        <f>C6</f>
        <v>264.96180000000004</v>
      </c>
      <c r="D17" s="54">
        <f>D12+D9</f>
        <v>0</v>
      </c>
      <c r="E17" s="54">
        <f>SUM(E6:E16)</f>
        <v>264.96180000000004</v>
      </c>
      <c r="F17" s="54">
        <f>F6</f>
        <v>278.2098900000001</v>
      </c>
      <c r="G17" s="54">
        <f>G12+G9</f>
        <v>0</v>
      </c>
      <c r="H17" s="54">
        <f>SUM(H6:H16)</f>
        <v>278.2098900000001</v>
      </c>
    </row>
    <row r="20" spans="1:9" s="4" customFormat="1" ht="15.75" thickBot="1">
      <c r="A20" s="194" t="s">
        <v>11</v>
      </c>
      <c r="B20" s="199"/>
      <c r="D20" s="3"/>
      <c r="E20" s="3"/>
      <c r="H20" s="194"/>
      <c r="I20" s="199"/>
    </row>
    <row r="21" spans="4:5" s="4" customFormat="1" ht="13.5">
      <c r="D21" s="196" t="s">
        <v>12</v>
      </c>
      <c r="E21" s="198"/>
    </row>
    <row r="22" spans="4:5" s="4" customFormat="1" ht="13.5">
      <c r="D22" s="10"/>
      <c r="E22" s="10"/>
    </row>
    <row r="23" spans="1:9" s="4" customFormat="1" ht="23.25" customHeight="1" thickBot="1">
      <c r="A23" s="194" t="s">
        <v>167</v>
      </c>
      <c r="B23" s="199"/>
      <c r="D23" s="11"/>
      <c r="E23" s="11"/>
      <c r="H23" s="194"/>
      <c r="I23" s="199"/>
    </row>
    <row r="24" spans="4:5" s="4" customFormat="1" ht="13.5">
      <c r="D24" s="196" t="s">
        <v>12</v>
      </c>
      <c r="E24" s="198"/>
    </row>
  </sheetData>
  <mergeCells count="10">
    <mergeCell ref="A20:B20"/>
    <mergeCell ref="A23:B23"/>
    <mergeCell ref="A3:A4"/>
    <mergeCell ref="B3:B4"/>
    <mergeCell ref="H23:I23"/>
    <mergeCell ref="D24:E24"/>
    <mergeCell ref="C3:E3"/>
    <mergeCell ref="F3:H3"/>
    <mergeCell ref="H20:I20"/>
    <mergeCell ref="D21:E21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H30" sqref="H30:I30"/>
    </sheetView>
  </sheetViews>
  <sheetFormatPr defaultColWidth="9.00390625" defaultRowHeight="12.75"/>
  <cols>
    <col min="1" max="1" width="9.125" style="2" customWidth="1"/>
    <col min="2" max="2" width="36.75390625" style="2" customWidth="1"/>
    <col min="3" max="16384" width="9.125" style="2" customWidth="1"/>
  </cols>
  <sheetData>
    <row r="1" spans="1:11" ht="35.25" customHeight="1">
      <c r="A1" s="210" t="s">
        <v>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1.75" customHeight="1">
      <c r="A2" s="210" t="s">
        <v>47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.75" thickBot="1">
      <c r="A3" s="19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customHeight="1" thickBot="1">
      <c r="A4" s="190" t="s">
        <v>48</v>
      </c>
      <c r="B4" s="185" t="s">
        <v>49</v>
      </c>
      <c r="C4" s="188" t="s">
        <v>6</v>
      </c>
      <c r="D4" s="189"/>
      <c r="E4" s="209"/>
      <c r="F4" s="188" t="s">
        <v>7</v>
      </c>
      <c r="G4" s="189"/>
      <c r="H4" s="209"/>
      <c r="I4" s="188" t="s">
        <v>8</v>
      </c>
      <c r="J4" s="189"/>
      <c r="K4" s="209"/>
    </row>
    <row r="5" spans="1:11" ht="13.5">
      <c r="A5" s="191"/>
      <c r="B5" s="186"/>
      <c r="C5" s="212" t="s">
        <v>23</v>
      </c>
      <c r="D5" s="212" t="s">
        <v>24</v>
      </c>
      <c r="E5" s="22" t="s">
        <v>50</v>
      </c>
      <c r="F5" s="212" t="s">
        <v>23</v>
      </c>
      <c r="G5" s="212" t="s">
        <v>24</v>
      </c>
      <c r="H5" s="22" t="s">
        <v>50</v>
      </c>
      <c r="I5" s="212" t="s">
        <v>23</v>
      </c>
      <c r="J5" s="212" t="s">
        <v>24</v>
      </c>
      <c r="K5" s="21" t="s">
        <v>50</v>
      </c>
    </row>
    <row r="6" spans="1:11" ht="14.25" thickBot="1">
      <c r="A6" s="184"/>
      <c r="B6" s="187"/>
      <c r="C6" s="213"/>
      <c r="D6" s="213"/>
      <c r="E6" s="24" t="s">
        <v>51</v>
      </c>
      <c r="F6" s="213"/>
      <c r="G6" s="213"/>
      <c r="H6" s="24" t="s">
        <v>52</v>
      </c>
      <c r="I6" s="213"/>
      <c r="J6" s="213"/>
      <c r="K6" s="23" t="s">
        <v>53</v>
      </c>
    </row>
    <row r="7" spans="1:11" ht="14.25" thickBot="1">
      <c r="A7" s="25">
        <v>1</v>
      </c>
      <c r="B7" s="2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8">
        <v>9</v>
      </c>
      <c r="J7" s="29">
        <v>10</v>
      </c>
      <c r="K7" s="27">
        <v>11</v>
      </c>
    </row>
    <row r="8" spans="1:11" s="82" customFormat="1" ht="14.25" thickBot="1">
      <c r="A8" s="97">
        <v>1134</v>
      </c>
      <c r="B8" s="98" t="s">
        <v>153</v>
      </c>
      <c r="C8" s="61">
        <v>0</v>
      </c>
      <c r="D8" s="61">
        <v>0</v>
      </c>
      <c r="E8" s="61">
        <f>C8+D8</f>
        <v>0</v>
      </c>
      <c r="F8" s="61">
        <v>0.4</v>
      </c>
      <c r="G8" s="61">
        <v>0</v>
      </c>
      <c r="H8" s="61">
        <f>F8+G8</f>
        <v>0.4</v>
      </c>
      <c r="I8" s="80">
        <v>0.5</v>
      </c>
      <c r="J8" s="81">
        <v>0</v>
      </c>
      <c r="K8" s="61">
        <f>I8+J8</f>
        <v>0.5</v>
      </c>
    </row>
    <row r="9" spans="1:11" s="82" customFormat="1" ht="15.75" thickBot="1">
      <c r="A9" s="99">
        <v>1343</v>
      </c>
      <c r="B9" s="100" t="s">
        <v>168</v>
      </c>
      <c r="C9" s="61">
        <v>0</v>
      </c>
      <c r="D9" s="61">
        <v>0</v>
      </c>
      <c r="E9" s="61">
        <f>C9+D9</f>
        <v>0</v>
      </c>
      <c r="F9" s="61">
        <v>199.5</v>
      </c>
      <c r="G9" s="61">
        <v>0</v>
      </c>
      <c r="H9" s="61">
        <f>F9+G9</f>
        <v>199.5</v>
      </c>
      <c r="I9" s="80">
        <v>249.7</v>
      </c>
      <c r="J9" s="81">
        <v>0</v>
      </c>
      <c r="K9" s="61">
        <f>I9+J9</f>
        <v>249.7</v>
      </c>
    </row>
    <row r="10" spans="1:11" s="82" customFormat="1" ht="14.25" hidden="1" thickBot="1">
      <c r="A10" s="79"/>
      <c r="B10" s="85"/>
      <c r="C10" s="61"/>
      <c r="D10" s="61"/>
      <c r="E10" s="61"/>
      <c r="F10" s="61"/>
      <c r="G10" s="61"/>
      <c r="H10" s="61"/>
      <c r="I10" s="80"/>
      <c r="J10" s="81"/>
      <c r="K10" s="61"/>
    </row>
    <row r="11" spans="1:11" s="82" customFormat="1" ht="14.25" hidden="1" thickBot="1">
      <c r="A11" s="79"/>
      <c r="B11" s="85"/>
      <c r="C11" s="61"/>
      <c r="D11" s="61"/>
      <c r="E11" s="61"/>
      <c r="F11" s="61"/>
      <c r="G11" s="61"/>
      <c r="H11" s="61"/>
      <c r="I11" s="80"/>
      <c r="J11" s="81"/>
      <c r="K11" s="61"/>
    </row>
    <row r="12" spans="1:11" s="82" customFormat="1" ht="18" customHeight="1" hidden="1" thickBot="1">
      <c r="A12" s="79"/>
      <c r="B12" s="85"/>
      <c r="C12" s="61"/>
      <c r="D12" s="61"/>
      <c r="E12" s="61"/>
      <c r="F12" s="61"/>
      <c r="G12" s="61"/>
      <c r="H12" s="61"/>
      <c r="I12" s="80"/>
      <c r="J12" s="81"/>
      <c r="K12" s="61"/>
    </row>
    <row r="13" spans="1:11" s="82" customFormat="1" ht="18" customHeight="1" hidden="1" thickBot="1">
      <c r="A13" s="79"/>
      <c r="B13" s="85"/>
      <c r="C13" s="61"/>
      <c r="D13" s="61"/>
      <c r="E13" s="61"/>
      <c r="F13" s="61"/>
      <c r="G13" s="61"/>
      <c r="H13" s="61"/>
      <c r="I13" s="80"/>
      <c r="J13" s="81"/>
      <c r="K13" s="61"/>
    </row>
    <row r="14" spans="1:11" s="82" customFormat="1" ht="18" customHeight="1" hidden="1" thickBot="1">
      <c r="A14" s="79"/>
      <c r="B14" s="85"/>
      <c r="C14" s="61"/>
      <c r="D14" s="61"/>
      <c r="E14" s="61"/>
      <c r="F14" s="61"/>
      <c r="G14" s="61"/>
      <c r="H14" s="61"/>
      <c r="I14" s="80"/>
      <c r="J14" s="81"/>
      <c r="K14" s="61"/>
    </row>
    <row r="15" spans="1:11" s="82" customFormat="1" ht="18" customHeight="1" hidden="1" thickBot="1">
      <c r="A15" s="79"/>
      <c r="B15" s="85"/>
      <c r="C15" s="61"/>
      <c r="D15" s="61"/>
      <c r="E15" s="61"/>
      <c r="F15" s="61"/>
      <c r="G15" s="61"/>
      <c r="H15" s="61"/>
      <c r="I15" s="80"/>
      <c r="J15" s="81"/>
      <c r="K15" s="61"/>
    </row>
    <row r="16" spans="1:11" s="82" customFormat="1" ht="18" customHeight="1" hidden="1" thickBot="1">
      <c r="A16" s="79"/>
      <c r="B16" s="85"/>
      <c r="C16" s="61"/>
      <c r="D16" s="61"/>
      <c r="E16" s="61"/>
      <c r="F16" s="61"/>
      <c r="G16" s="61"/>
      <c r="H16" s="61"/>
      <c r="I16" s="80"/>
      <c r="J16" s="81"/>
      <c r="K16" s="61"/>
    </row>
    <row r="17" spans="1:11" s="82" customFormat="1" ht="18" customHeight="1" hidden="1" thickBot="1">
      <c r="A17" s="79"/>
      <c r="B17" s="85"/>
      <c r="C17" s="61"/>
      <c r="D17" s="61"/>
      <c r="E17" s="61"/>
      <c r="F17" s="61"/>
      <c r="G17" s="61"/>
      <c r="H17" s="61"/>
      <c r="I17" s="80"/>
      <c r="J17" s="81"/>
      <c r="K17" s="61"/>
    </row>
    <row r="18" spans="1:11" s="82" customFormat="1" ht="18" customHeight="1" hidden="1" thickBot="1">
      <c r="A18" s="79"/>
      <c r="B18" s="85"/>
      <c r="C18" s="61"/>
      <c r="D18" s="61"/>
      <c r="E18" s="61"/>
      <c r="F18" s="61"/>
      <c r="G18" s="61"/>
      <c r="H18" s="61"/>
      <c r="I18" s="80"/>
      <c r="J18" s="81"/>
      <c r="K18" s="61"/>
    </row>
    <row r="19" spans="1:11" s="82" customFormat="1" ht="18" customHeight="1" hidden="1" thickBot="1">
      <c r="A19" s="79"/>
      <c r="B19" s="85"/>
      <c r="C19" s="61"/>
      <c r="D19" s="61"/>
      <c r="E19" s="61"/>
      <c r="F19" s="61"/>
      <c r="G19" s="61"/>
      <c r="H19" s="61"/>
      <c r="I19" s="80"/>
      <c r="J19" s="81"/>
      <c r="K19" s="61"/>
    </row>
    <row r="20" spans="1:11" s="82" customFormat="1" ht="14.25" hidden="1" thickBot="1">
      <c r="A20" s="79"/>
      <c r="B20" s="85"/>
      <c r="C20" s="61"/>
      <c r="D20" s="61"/>
      <c r="E20" s="61"/>
      <c r="F20" s="61"/>
      <c r="G20" s="61"/>
      <c r="H20" s="61"/>
      <c r="I20" s="80"/>
      <c r="J20" s="81"/>
      <c r="K20" s="61"/>
    </row>
    <row r="21" spans="1:11" s="82" customFormat="1" ht="14.25" hidden="1" thickBot="1">
      <c r="A21" s="79"/>
      <c r="B21" s="85"/>
      <c r="C21" s="61"/>
      <c r="D21" s="61"/>
      <c r="E21" s="61"/>
      <c r="F21" s="61"/>
      <c r="G21" s="61"/>
      <c r="H21" s="61"/>
      <c r="I21" s="80"/>
      <c r="J21" s="81"/>
      <c r="K21" s="61"/>
    </row>
    <row r="22" spans="1:11" s="82" customFormat="1" ht="14.25" hidden="1" thickBot="1">
      <c r="A22" s="83"/>
      <c r="B22" s="85"/>
      <c r="C22" s="61"/>
      <c r="D22" s="61"/>
      <c r="E22" s="61"/>
      <c r="F22" s="61"/>
      <c r="G22" s="61"/>
      <c r="H22" s="61"/>
      <c r="I22" s="80"/>
      <c r="J22" s="81"/>
      <c r="K22" s="61"/>
    </row>
    <row r="23" spans="1:11" s="82" customFormat="1" ht="19.5" customHeight="1" thickBot="1">
      <c r="A23" s="84"/>
      <c r="B23" s="86" t="s">
        <v>54</v>
      </c>
      <c r="C23" s="62">
        <f>SUM(C8:C22)</f>
        <v>0</v>
      </c>
      <c r="D23" s="62">
        <f aca="true" t="shared" si="0" ref="D23:K23">SUM(D8:D22)</f>
        <v>0</v>
      </c>
      <c r="E23" s="62">
        <f t="shared" si="0"/>
        <v>0</v>
      </c>
      <c r="F23" s="62">
        <f t="shared" si="0"/>
        <v>199.9</v>
      </c>
      <c r="G23" s="62">
        <f t="shared" si="0"/>
        <v>0</v>
      </c>
      <c r="H23" s="62">
        <f t="shared" si="0"/>
        <v>199.9</v>
      </c>
      <c r="I23" s="62">
        <f t="shared" si="0"/>
        <v>250.2</v>
      </c>
      <c r="J23" s="62">
        <f t="shared" si="0"/>
        <v>0</v>
      </c>
      <c r="K23" s="62">
        <f t="shared" si="0"/>
        <v>250.2</v>
      </c>
    </row>
    <row r="27" spans="1:9" s="4" customFormat="1" ht="15.75" thickBot="1">
      <c r="A27" s="194" t="s">
        <v>11</v>
      </c>
      <c r="B27" s="199"/>
      <c r="D27" s="3"/>
      <c r="E27" s="3"/>
      <c r="H27" s="194"/>
      <c r="I27" s="199"/>
    </row>
    <row r="28" spans="4:5" s="4" customFormat="1" ht="13.5">
      <c r="D28" s="196" t="s">
        <v>12</v>
      </c>
      <c r="E28" s="198"/>
    </row>
    <row r="29" spans="4:5" s="4" customFormat="1" ht="13.5">
      <c r="D29" s="10"/>
      <c r="E29" s="10"/>
    </row>
    <row r="30" spans="1:9" s="4" customFormat="1" ht="23.25" customHeight="1" thickBot="1">
      <c r="A30" s="194" t="s">
        <v>167</v>
      </c>
      <c r="B30" s="199"/>
      <c r="D30" s="11"/>
      <c r="E30" s="11"/>
      <c r="H30" s="194"/>
      <c r="I30" s="199"/>
    </row>
    <row r="31" spans="4:5" s="4" customFormat="1" ht="13.5">
      <c r="D31" s="196" t="s">
        <v>12</v>
      </c>
      <c r="E31" s="198"/>
    </row>
  </sheetData>
  <mergeCells count="19">
    <mergeCell ref="D31:E31"/>
    <mergeCell ref="A30:B30"/>
    <mergeCell ref="H27:I27"/>
    <mergeCell ref="D28:E28"/>
    <mergeCell ref="H30:I30"/>
    <mergeCell ref="A2:K2"/>
    <mergeCell ref="A1:K1"/>
    <mergeCell ref="A27:B27"/>
    <mergeCell ref="I4:K4"/>
    <mergeCell ref="C5:C6"/>
    <mergeCell ref="D5:D6"/>
    <mergeCell ref="F5:F6"/>
    <mergeCell ref="G5:G6"/>
    <mergeCell ref="I5:I6"/>
    <mergeCell ref="J5:J6"/>
    <mergeCell ref="A4:A6"/>
    <mergeCell ref="B4:B6"/>
    <mergeCell ref="C4:E4"/>
    <mergeCell ref="F4:H4"/>
  </mergeCells>
  <printOptions horizontalCentered="1"/>
  <pageMargins left="0" right="0" top="0" bottom="0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29"/>
  <sheetViews>
    <sheetView workbookViewId="0" topLeftCell="A1">
      <selection activeCell="H28" sqref="H28:I28"/>
    </sheetView>
  </sheetViews>
  <sheetFormatPr defaultColWidth="9.00390625" defaultRowHeight="12.75"/>
  <cols>
    <col min="1" max="1" width="9.125" style="2" customWidth="1"/>
    <col min="2" max="2" width="44.625" style="2" customWidth="1"/>
    <col min="3" max="8" width="13.125" style="2" customWidth="1"/>
    <col min="9" max="16384" width="9.125" style="2" customWidth="1"/>
  </cols>
  <sheetData>
    <row r="1" spans="1:8" ht="13.5">
      <c r="A1" s="214" t="s">
        <v>56</v>
      </c>
      <c r="B1" s="211"/>
      <c r="C1" s="211"/>
      <c r="D1" s="211"/>
      <c r="E1" s="211"/>
      <c r="F1" s="211"/>
      <c r="G1" s="211"/>
      <c r="H1" s="211"/>
    </row>
    <row r="2" ht="15.75" thickBot="1">
      <c r="A2" s="35"/>
    </row>
    <row r="3" spans="1:8" ht="22.5" customHeight="1" thickBot="1">
      <c r="A3" s="190" t="s">
        <v>48</v>
      </c>
      <c r="B3" s="185" t="s">
        <v>49</v>
      </c>
      <c r="C3" s="188" t="s">
        <v>9</v>
      </c>
      <c r="D3" s="189"/>
      <c r="E3" s="209"/>
      <c r="F3" s="188" t="s">
        <v>46</v>
      </c>
      <c r="G3" s="189"/>
      <c r="H3" s="209"/>
    </row>
    <row r="4" spans="1:8" ht="13.5">
      <c r="A4" s="191"/>
      <c r="B4" s="186"/>
      <c r="C4" s="212" t="s">
        <v>23</v>
      </c>
      <c r="D4" s="212" t="s">
        <v>24</v>
      </c>
      <c r="E4" s="22" t="s">
        <v>50</v>
      </c>
      <c r="F4" s="212" t="s">
        <v>23</v>
      </c>
      <c r="G4" s="212" t="s">
        <v>24</v>
      </c>
      <c r="H4" s="22" t="s">
        <v>50</v>
      </c>
    </row>
    <row r="5" spans="1:8" ht="14.25" thickBot="1">
      <c r="A5" s="184"/>
      <c r="B5" s="187"/>
      <c r="C5" s="213"/>
      <c r="D5" s="213"/>
      <c r="E5" s="24" t="s">
        <v>51</v>
      </c>
      <c r="F5" s="213"/>
      <c r="G5" s="213"/>
      <c r="H5" s="24" t="s">
        <v>52</v>
      </c>
    </row>
    <row r="6" spans="1:8" ht="14.25" thickBot="1">
      <c r="A6" s="25">
        <v>1</v>
      </c>
      <c r="B6" s="26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4.25" thickBot="1">
      <c r="A7" s="101">
        <v>1134</v>
      </c>
      <c r="B7" s="98" t="s">
        <v>153</v>
      </c>
      <c r="C7" s="55">
        <f>'6-6.1'!I8*105.9%</f>
        <v>0.5295000000000001</v>
      </c>
      <c r="D7" s="55">
        <f>'6-6.1'!J8*5.9%+'6-6.1'!J8</f>
        <v>0</v>
      </c>
      <c r="E7" s="55">
        <f>C7+D7</f>
        <v>0.5295000000000001</v>
      </c>
      <c r="F7" s="55">
        <f>C7*105%</f>
        <v>0.5559750000000001</v>
      </c>
      <c r="G7" s="55">
        <f>D7*5%+D7</f>
        <v>0</v>
      </c>
      <c r="H7" s="55">
        <f>F7+G7</f>
        <v>0.5559750000000001</v>
      </c>
    </row>
    <row r="8" spans="1:8" ht="15.75" thickBot="1">
      <c r="A8" s="102">
        <v>1343</v>
      </c>
      <c r="B8" s="100" t="s">
        <v>168</v>
      </c>
      <c r="C8" s="55">
        <f>'6-6.1'!I9*105.9%</f>
        <v>264.43230000000005</v>
      </c>
      <c r="D8" s="55">
        <f>'6-6.1'!J9*5.9%+'6-6.1'!J9</f>
        <v>0</v>
      </c>
      <c r="E8" s="55">
        <f>C8+D8</f>
        <v>264.43230000000005</v>
      </c>
      <c r="F8" s="55">
        <f>C8*105%</f>
        <v>277.6539150000001</v>
      </c>
      <c r="G8" s="55">
        <f>D8*5%+D8</f>
        <v>0</v>
      </c>
      <c r="H8" s="55">
        <f>F8+G8</f>
        <v>277.6539150000001</v>
      </c>
    </row>
    <row r="9" spans="1:8" ht="14.25" hidden="1" thickBot="1">
      <c r="A9" s="33"/>
      <c r="B9" s="59"/>
      <c r="C9" s="55"/>
      <c r="D9" s="55"/>
      <c r="E9" s="55"/>
      <c r="F9" s="55"/>
      <c r="G9" s="55"/>
      <c r="H9" s="55"/>
    </row>
    <row r="10" spans="1:8" ht="14.25" hidden="1" thickBot="1">
      <c r="A10" s="33"/>
      <c r="B10" s="59"/>
      <c r="C10" s="55"/>
      <c r="D10" s="55"/>
      <c r="E10" s="55"/>
      <c r="F10" s="55"/>
      <c r="G10" s="55"/>
      <c r="H10" s="55"/>
    </row>
    <row r="11" spans="1:8" ht="14.25" hidden="1" thickBot="1">
      <c r="A11" s="33"/>
      <c r="B11" s="59"/>
      <c r="C11" s="55"/>
      <c r="D11" s="55"/>
      <c r="E11" s="55"/>
      <c r="F11" s="55"/>
      <c r="G11" s="55"/>
      <c r="H11" s="55"/>
    </row>
    <row r="12" spans="1:8" ht="14.25" hidden="1" thickBot="1">
      <c r="A12" s="33"/>
      <c r="B12" s="59"/>
      <c r="C12" s="55"/>
      <c r="D12" s="55"/>
      <c r="E12" s="55"/>
      <c r="F12" s="55"/>
      <c r="G12" s="55"/>
      <c r="H12" s="55"/>
    </row>
    <row r="13" spans="1:8" ht="14.25" hidden="1" thickBot="1">
      <c r="A13" s="33"/>
      <c r="B13" s="59"/>
      <c r="C13" s="55"/>
      <c r="D13" s="55"/>
      <c r="E13" s="55"/>
      <c r="F13" s="55"/>
      <c r="G13" s="55"/>
      <c r="H13" s="55"/>
    </row>
    <row r="14" spans="1:8" ht="14.25" hidden="1" thickBot="1">
      <c r="A14" s="33"/>
      <c r="B14" s="59"/>
      <c r="C14" s="55"/>
      <c r="D14" s="55"/>
      <c r="E14" s="55"/>
      <c r="F14" s="55"/>
      <c r="G14" s="55"/>
      <c r="H14" s="55"/>
    </row>
    <row r="15" spans="1:8" ht="14.25" hidden="1" thickBot="1">
      <c r="A15" s="33"/>
      <c r="B15" s="59"/>
      <c r="C15" s="55"/>
      <c r="D15" s="55"/>
      <c r="E15" s="55"/>
      <c r="F15" s="55"/>
      <c r="G15" s="55"/>
      <c r="H15" s="55"/>
    </row>
    <row r="16" spans="1:8" ht="14.25" hidden="1" thickBot="1">
      <c r="A16" s="33"/>
      <c r="B16" s="59"/>
      <c r="C16" s="55"/>
      <c r="D16" s="55"/>
      <c r="E16" s="55"/>
      <c r="F16" s="55"/>
      <c r="G16" s="55"/>
      <c r="H16" s="55"/>
    </row>
    <row r="17" spans="1:8" ht="14.25" hidden="1" thickBot="1">
      <c r="A17" s="33"/>
      <c r="B17" s="59"/>
      <c r="C17" s="55"/>
      <c r="D17" s="55"/>
      <c r="E17" s="55"/>
      <c r="F17" s="55"/>
      <c r="G17" s="55"/>
      <c r="H17" s="55"/>
    </row>
    <row r="18" spans="1:8" ht="14.25" hidden="1" thickBot="1">
      <c r="A18" s="33"/>
      <c r="B18" s="59"/>
      <c r="C18" s="55"/>
      <c r="D18" s="55"/>
      <c r="E18" s="55"/>
      <c r="F18" s="55"/>
      <c r="G18" s="55"/>
      <c r="H18" s="55"/>
    </row>
    <row r="19" spans="1:8" ht="14.25" hidden="1" thickBot="1">
      <c r="A19" s="33"/>
      <c r="B19" s="59"/>
      <c r="C19" s="55"/>
      <c r="D19" s="55"/>
      <c r="E19" s="55"/>
      <c r="F19" s="55"/>
      <c r="G19" s="55"/>
      <c r="H19" s="55"/>
    </row>
    <row r="20" spans="1:8" ht="14.25" hidden="1" thickBot="1">
      <c r="A20" s="33"/>
      <c r="B20" s="59"/>
      <c r="C20" s="55"/>
      <c r="D20" s="55"/>
      <c r="E20" s="55"/>
      <c r="F20" s="55"/>
      <c r="G20" s="55"/>
      <c r="H20" s="55"/>
    </row>
    <row r="21" spans="1:8" ht="14.25" hidden="1" thickBot="1">
      <c r="A21" s="58"/>
      <c r="B21" s="59"/>
      <c r="C21" s="55"/>
      <c r="D21" s="55"/>
      <c r="E21" s="55"/>
      <c r="F21" s="55"/>
      <c r="G21" s="55"/>
      <c r="H21" s="55"/>
    </row>
    <row r="22" spans="1:8" ht="15" thickBot="1">
      <c r="A22" s="32"/>
      <c r="B22" s="30" t="s">
        <v>54</v>
      </c>
      <c r="C22" s="60">
        <f aca="true" t="shared" si="0" ref="C22:H22">SUM(C7:C21)</f>
        <v>264.96180000000004</v>
      </c>
      <c r="D22" s="60">
        <f t="shared" si="0"/>
        <v>0</v>
      </c>
      <c r="E22" s="60">
        <f t="shared" si="0"/>
        <v>264.96180000000004</v>
      </c>
      <c r="F22" s="60">
        <f t="shared" si="0"/>
        <v>278.2098900000001</v>
      </c>
      <c r="G22" s="60">
        <f t="shared" si="0"/>
        <v>0</v>
      </c>
      <c r="H22" s="60">
        <f t="shared" si="0"/>
        <v>278.2098900000001</v>
      </c>
    </row>
    <row r="25" spans="1:9" s="4" customFormat="1" ht="15.75" thickBot="1">
      <c r="A25" s="194" t="s">
        <v>11</v>
      </c>
      <c r="B25" s="199"/>
      <c r="D25" s="3"/>
      <c r="E25" s="3"/>
      <c r="H25" s="194"/>
      <c r="I25" s="199"/>
    </row>
    <row r="26" spans="4:5" s="4" customFormat="1" ht="13.5">
      <c r="D26" s="196" t="s">
        <v>12</v>
      </c>
      <c r="E26" s="198"/>
    </row>
    <row r="27" spans="4:5" s="4" customFormat="1" ht="13.5">
      <c r="D27" s="10"/>
      <c r="E27" s="10"/>
    </row>
    <row r="28" spans="1:9" s="4" customFormat="1" ht="23.25" customHeight="1" thickBot="1">
      <c r="A28" s="194" t="s">
        <v>167</v>
      </c>
      <c r="B28" s="199"/>
      <c r="D28" s="11"/>
      <c r="E28" s="11"/>
      <c r="H28" s="194"/>
      <c r="I28" s="199"/>
    </row>
    <row r="29" spans="4:5" s="4" customFormat="1" ht="13.5">
      <c r="D29" s="196" t="s">
        <v>12</v>
      </c>
      <c r="E29" s="198"/>
    </row>
  </sheetData>
  <mergeCells count="15">
    <mergeCell ref="D4:D5"/>
    <mergeCell ref="F4:F5"/>
    <mergeCell ref="G4:G5"/>
    <mergeCell ref="A28:B28"/>
    <mergeCell ref="D26:E26"/>
    <mergeCell ref="D29:E29"/>
    <mergeCell ref="A1:H1"/>
    <mergeCell ref="A25:B25"/>
    <mergeCell ref="A3:A5"/>
    <mergeCell ref="B3:B5"/>
    <mergeCell ref="C3:E3"/>
    <mergeCell ref="F3:H3"/>
    <mergeCell ref="C4:C5"/>
    <mergeCell ref="H25:I25"/>
    <mergeCell ref="H28:I28"/>
  </mergeCells>
  <printOptions horizontalCentered="1"/>
  <pageMargins left="0" right="0" top="0.53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21"/>
  <sheetViews>
    <sheetView view="pageBreakPreview" zoomScaleSheetLayoutView="100" workbookViewId="0" topLeftCell="A1">
      <selection activeCell="H20" sqref="H20:I20"/>
    </sheetView>
  </sheetViews>
  <sheetFormatPr defaultColWidth="9.00390625" defaultRowHeight="12.75"/>
  <cols>
    <col min="1" max="1" width="9.125" style="2" customWidth="1"/>
    <col min="2" max="2" width="41.00390625" style="2" customWidth="1"/>
    <col min="3" max="3" width="11.375" style="2" customWidth="1"/>
    <col min="4" max="4" width="11.75390625" style="2" customWidth="1"/>
    <col min="5" max="5" width="11.125" style="2" customWidth="1"/>
    <col min="6" max="6" width="11.25390625" style="2" customWidth="1"/>
    <col min="7" max="7" width="10.25390625" style="2" customWidth="1"/>
    <col min="8" max="8" width="10.00390625" style="2" customWidth="1"/>
    <col min="9" max="9" width="10.125" style="2" customWidth="1"/>
    <col min="10" max="10" width="9.875" style="2" customWidth="1"/>
    <col min="11" max="11" width="10.25390625" style="2" customWidth="1"/>
    <col min="12" max="16384" width="9.125" style="2" customWidth="1"/>
  </cols>
  <sheetData>
    <row r="1" spans="1:11" ht="15.75">
      <c r="A1" s="12" t="s">
        <v>64</v>
      </c>
      <c r="K1" s="103"/>
    </row>
    <row r="3" ht="15">
      <c r="A3" s="36" t="s">
        <v>57</v>
      </c>
    </row>
    <row r="6" ht="14.25" thickBot="1">
      <c r="K6" s="2" t="s">
        <v>58</v>
      </c>
    </row>
    <row r="7" spans="1:11" ht="20.25" customHeight="1" thickBot="1">
      <c r="A7" s="215" t="s">
        <v>59</v>
      </c>
      <c r="B7" s="215" t="s">
        <v>60</v>
      </c>
      <c r="C7" s="188" t="s">
        <v>61</v>
      </c>
      <c r="D7" s="189"/>
      <c r="E7" s="209"/>
      <c r="F7" s="188" t="s">
        <v>62</v>
      </c>
      <c r="G7" s="189"/>
      <c r="H7" s="209"/>
      <c r="I7" s="188" t="s">
        <v>8</v>
      </c>
      <c r="J7" s="189"/>
      <c r="K7" s="209"/>
    </row>
    <row r="8" spans="1:11" ht="13.5">
      <c r="A8" s="216"/>
      <c r="B8" s="216"/>
      <c r="C8" s="212" t="s">
        <v>23</v>
      </c>
      <c r="D8" s="212" t="s">
        <v>24</v>
      </c>
      <c r="E8" s="22" t="s">
        <v>50</v>
      </c>
      <c r="F8" s="212" t="s">
        <v>23</v>
      </c>
      <c r="G8" s="212" t="s">
        <v>24</v>
      </c>
      <c r="H8" s="22" t="s">
        <v>50</v>
      </c>
      <c r="I8" s="212" t="s">
        <v>23</v>
      </c>
      <c r="J8" s="212" t="s">
        <v>24</v>
      </c>
      <c r="K8" s="22" t="s">
        <v>50</v>
      </c>
    </row>
    <row r="9" spans="1:11" ht="14.25" thickBot="1">
      <c r="A9" s="217"/>
      <c r="B9" s="217"/>
      <c r="C9" s="213"/>
      <c r="D9" s="213"/>
      <c r="E9" s="24" t="s">
        <v>51</v>
      </c>
      <c r="F9" s="213"/>
      <c r="G9" s="213"/>
      <c r="H9" s="24" t="s">
        <v>52</v>
      </c>
      <c r="I9" s="213"/>
      <c r="J9" s="213"/>
      <c r="K9" s="24" t="s">
        <v>53</v>
      </c>
    </row>
    <row r="10" spans="1:11" ht="14.25" thickBot="1">
      <c r="A10" s="20">
        <v>1</v>
      </c>
      <c r="B10" s="37">
        <v>2</v>
      </c>
      <c r="C10" s="20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</row>
    <row r="11" spans="1:11" ht="120.75" thickBot="1">
      <c r="A11" s="20" t="s">
        <v>163</v>
      </c>
      <c r="B11" s="89" t="s">
        <v>177</v>
      </c>
      <c r="C11" s="57">
        <f>'6-6.1'!C23-C12</f>
        <v>0</v>
      </c>
      <c r="D11" s="91">
        <f>'6-6.1'!D23</f>
        <v>0</v>
      </c>
      <c r="E11" s="91">
        <f>C11+D11</f>
        <v>0</v>
      </c>
      <c r="F11" s="57">
        <f>'6-6.1'!F23-F12</f>
        <v>199.9</v>
      </c>
      <c r="G11" s="91">
        <f>'6-6.1'!G23</f>
        <v>0</v>
      </c>
      <c r="H11" s="91">
        <f>F11+G11</f>
        <v>199.9</v>
      </c>
      <c r="I11" s="57">
        <f>'6-6.1'!I23-I12</f>
        <v>250.2</v>
      </c>
      <c r="J11" s="91">
        <f>'6-6.1'!J23</f>
        <v>0</v>
      </c>
      <c r="K11" s="91">
        <f>I11+J11</f>
        <v>250.2</v>
      </c>
    </row>
    <row r="12" spans="1:11" ht="63.75" customHeight="1" hidden="1" thickBot="1">
      <c r="A12" s="20"/>
      <c r="B12" s="44"/>
      <c r="C12" s="57">
        <f>'6-6.1'!C16+'6-6.1'!C17+'6-6.1'!C18</f>
        <v>0</v>
      </c>
      <c r="D12" s="91">
        <f>'6-6.1'!D16+'6-6.1'!D17+'6-6.1'!D18</f>
        <v>0</v>
      </c>
      <c r="E12" s="91">
        <f>C12+D12</f>
        <v>0</v>
      </c>
      <c r="F12" s="91">
        <f>'6-6.1'!F16+'6-6.1'!F17+'6-6.1'!F18</f>
        <v>0</v>
      </c>
      <c r="G12" s="91">
        <f>'6-6.1'!G16+'6-6.1'!G17+'6-6.1'!G18</f>
        <v>0</v>
      </c>
      <c r="H12" s="91">
        <f>F12+G12</f>
        <v>0</v>
      </c>
      <c r="I12" s="91">
        <f>'6-6.1'!I16+'6-6.1'!I17+'6-6.1'!I18</f>
        <v>0</v>
      </c>
      <c r="J12" s="91">
        <f>'6-6.1'!J16+'6-6.1'!J17+'6-6.1'!J18</f>
        <v>0</v>
      </c>
      <c r="K12" s="91">
        <f>I12+J12</f>
        <v>0</v>
      </c>
    </row>
    <row r="13" spans="1:11" ht="15" thickBot="1">
      <c r="A13" s="41"/>
      <c r="B13" s="90" t="s">
        <v>63</v>
      </c>
      <c r="C13" s="92">
        <f aca="true" t="shared" si="0" ref="C13:K13">SUM(C11:C12)</f>
        <v>0</v>
      </c>
      <c r="D13" s="92">
        <f t="shared" si="0"/>
        <v>0</v>
      </c>
      <c r="E13" s="92">
        <f t="shared" si="0"/>
        <v>0</v>
      </c>
      <c r="F13" s="92">
        <f t="shared" si="0"/>
        <v>199.9</v>
      </c>
      <c r="G13" s="92">
        <f t="shared" si="0"/>
        <v>0</v>
      </c>
      <c r="H13" s="92">
        <f t="shared" si="0"/>
        <v>199.9</v>
      </c>
      <c r="I13" s="92">
        <f t="shared" si="0"/>
        <v>250.2</v>
      </c>
      <c r="J13" s="92">
        <f t="shared" si="0"/>
        <v>0</v>
      </c>
      <c r="K13" s="92">
        <f t="shared" si="0"/>
        <v>250.2</v>
      </c>
    </row>
    <row r="17" spans="1:9" s="4" customFormat="1" ht="15.75" thickBot="1">
      <c r="A17" s="194" t="s">
        <v>11</v>
      </c>
      <c r="B17" s="199"/>
      <c r="D17" s="3"/>
      <c r="E17" s="3"/>
      <c r="H17" s="194"/>
      <c r="I17" s="199"/>
    </row>
    <row r="18" spans="4:5" s="4" customFormat="1" ht="13.5">
      <c r="D18" s="196" t="s">
        <v>12</v>
      </c>
      <c r="E18" s="198"/>
    </row>
    <row r="19" spans="4:5" s="4" customFormat="1" ht="13.5">
      <c r="D19" s="10"/>
      <c r="E19" s="10"/>
    </row>
    <row r="20" spans="1:9" s="4" customFormat="1" ht="23.25" customHeight="1" thickBot="1">
      <c r="A20" s="194" t="s">
        <v>167</v>
      </c>
      <c r="B20" s="199"/>
      <c r="D20" s="11"/>
      <c r="E20" s="11"/>
      <c r="H20" s="194"/>
      <c r="I20" s="199"/>
    </row>
    <row r="21" spans="4:5" s="4" customFormat="1" ht="13.5">
      <c r="D21" s="196" t="s">
        <v>12</v>
      </c>
      <c r="E21" s="198"/>
    </row>
  </sheetData>
  <mergeCells count="17">
    <mergeCell ref="I7:K7"/>
    <mergeCell ref="C8:C9"/>
    <mergeCell ref="D8:D9"/>
    <mergeCell ref="F8:F9"/>
    <mergeCell ref="G8:G9"/>
    <mergeCell ref="I8:I9"/>
    <mergeCell ref="J8:J9"/>
    <mergeCell ref="C7:E7"/>
    <mergeCell ref="F7:H7"/>
    <mergeCell ref="A17:B17"/>
    <mergeCell ref="A20:B20"/>
    <mergeCell ref="A7:A9"/>
    <mergeCell ref="B7:B9"/>
    <mergeCell ref="H17:I17"/>
    <mergeCell ref="D18:E18"/>
    <mergeCell ref="H20:I20"/>
    <mergeCell ref="D21:E21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19"/>
  <sheetViews>
    <sheetView view="pageBreakPreview" zoomScale="85" zoomScaleSheetLayoutView="85" workbookViewId="0" topLeftCell="A1">
      <selection activeCell="H17" sqref="H17:I17"/>
    </sheetView>
  </sheetViews>
  <sheetFormatPr defaultColWidth="9.00390625" defaultRowHeight="12.75"/>
  <cols>
    <col min="1" max="1" width="9.125" style="2" customWidth="1"/>
    <col min="2" max="2" width="39.75390625" style="2" customWidth="1"/>
    <col min="3" max="3" width="14.125" style="2" customWidth="1"/>
    <col min="4" max="4" width="13.75390625" style="2" customWidth="1"/>
    <col min="5" max="5" width="13.25390625" style="2" customWidth="1"/>
    <col min="6" max="6" width="14.625" style="2" customWidth="1"/>
    <col min="7" max="7" width="13.625" style="2" customWidth="1"/>
    <col min="8" max="8" width="13.75390625" style="2" customWidth="1"/>
    <col min="9" max="16384" width="9.125" style="2" customWidth="1"/>
  </cols>
  <sheetData>
    <row r="1" spans="1:9" ht="31.5" customHeight="1">
      <c r="A1" s="214" t="s">
        <v>65</v>
      </c>
      <c r="B1" s="199"/>
      <c r="C1" s="199"/>
      <c r="D1" s="199"/>
      <c r="E1" s="199"/>
      <c r="F1" s="199"/>
      <c r="G1" s="199"/>
      <c r="H1" s="199"/>
      <c r="I1" s="103"/>
    </row>
    <row r="3" ht="14.25" thickBot="1">
      <c r="H3" s="2" t="s">
        <v>66</v>
      </c>
    </row>
    <row r="4" spans="1:8" ht="33.75" customHeight="1" thickBot="1">
      <c r="A4" s="215" t="s">
        <v>59</v>
      </c>
      <c r="B4" s="215" t="s">
        <v>60</v>
      </c>
      <c r="C4" s="188" t="s">
        <v>9</v>
      </c>
      <c r="D4" s="189"/>
      <c r="E4" s="209"/>
      <c r="F4" s="188" t="s">
        <v>46</v>
      </c>
      <c r="G4" s="189"/>
      <c r="H4" s="209"/>
    </row>
    <row r="5" spans="1:8" ht="13.5">
      <c r="A5" s="216"/>
      <c r="B5" s="216"/>
      <c r="C5" s="212" t="s">
        <v>23</v>
      </c>
      <c r="D5" s="212" t="s">
        <v>24</v>
      </c>
      <c r="E5" s="22" t="s">
        <v>50</v>
      </c>
      <c r="F5" s="212" t="s">
        <v>23</v>
      </c>
      <c r="G5" s="212" t="s">
        <v>24</v>
      </c>
      <c r="H5" s="22" t="s">
        <v>50</v>
      </c>
    </row>
    <row r="6" spans="1:8" ht="14.25" thickBot="1">
      <c r="A6" s="217"/>
      <c r="B6" s="217"/>
      <c r="C6" s="213"/>
      <c r="D6" s="213"/>
      <c r="E6" s="24" t="s">
        <v>51</v>
      </c>
      <c r="F6" s="213"/>
      <c r="G6" s="213"/>
      <c r="H6" s="24" t="s">
        <v>52</v>
      </c>
    </row>
    <row r="7" spans="1:8" ht="14.25" thickBot="1">
      <c r="A7" s="20">
        <v>1</v>
      </c>
      <c r="B7" s="37">
        <v>2</v>
      </c>
      <c r="C7" s="20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50.75" thickBot="1">
      <c r="A8" s="20">
        <v>1</v>
      </c>
      <c r="B8" s="44" t="str">
        <f>'7-7.1'!B11</f>
        <v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 (крім осіб, що обслуговуються соціальними службами) </v>
      </c>
      <c r="C8" s="57">
        <f>'6.3'!C22-C9</f>
        <v>264.96180000000004</v>
      </c>
      <c r="D8" s="91">
        <f>'6.3'!D22</f>
        <v>0</v>
      </c>
      <c r="E8" s="91">
        <f>C8+D8</f>
        <v>264.96180000000004</v>
      </c>
      <c r="F8" s="91">
        <f>'6.3'!F22-F9</f>
        <v>278.2098900000001</v>
      </c>
      <c r="G8" s="91">
        <f>'6.3'!G22</f>
        <v>0</v>
      </c>
      <c r="H8" s="91">
        <f>F8+G8</f>
        <v>278.2098900000001</v>
      </c>
    </row>
    <row r="9" spans="1:8" ht="15.75" hidden="1" thickBot="1">
      <c r="A9" s="20">
        <v>2</v>
      </c>
      <c r="B9" s="44">
        <f>'7-7.1'!B12</f>
        <v>0</v>
      </c>
      <c r="C9" s="57">
        <f>'6.3'!C15+'6.3'!C16+'6.3'!C17</f>
        <v>0</v>
      </c>
      <c r="D9" s="57">
        <f>'6.3'!D15+'6.3'!D16+'6.3'!D17</f>
        <v>0</v>
      </c>
      <c r="E9" s="91">
        <f>C9+D9</f>
        <v>0</v>
      </c>
      <c r="F9" s="91">
        <f>'6.3'!F15+'6.3'!F16+'6.3'!F17</f>
        <v>0</v>
      </c>
      <c r="G9" s="91">
        <f>'6.3'!G15+'6.3'!G16+'6.3'!G17</f>
        <v>0</v>
      </c>
      <c r="H9" s="91">
        <f>F9+G9</f>
        <v>0</v>
      </c>
    </row>
    <row r="10" spans="1:8" ht="15" thickBot="1">
      <c r="A10" s="41"/>
      <c r="B10" s="42" t="s">
        <v>63</v>
      </c>
      <c r="C10" s="92">
        <f aca="true" t="shared" si="0" ref="C10:H10">SUM(C8:C9)</f>
        <v>264.96180000000004</v>
      </c>
      <c r="D10" s="92">
        <f t="shared" si="0"/>
        <v>0</v>
      </c>
      <c r="E10" s="92">
        <f t="shared" si="0"/>
        <v>264.96180000000004</v>
      </c>
      <c r="F10" s="92">
        <f t="shared" si="0"/>
        <v>278.2098900000001</v>
      </c>
      <c r="G10" s="92">
        <f t="shared" si="0"/>
        <v>0</v>
      </c>
      <c r="H10" s="92">
        <f t="shared" si="0"/>
        <v>278.2098900000001</v>
      </c>
    </row>
    <row r="14" spans="1:9" s="4" customFormat="1" ht="15.75" thickBot="1">
      <c r="A14" s="194" t="s">
        <v>11</v>
      </c>
      <c r="B14" s="199"/>
      <c r="D14" s="3"/>
      <c r="E14" s="3"/>
      <c r="H14" s="194"/>
      <c r="I14" s="199"/>
    </row>
    <row r="15" spans="4:5" s="4" customFormat="1" ht="13.5">
      <c r="D15" s="196" t="s">
        <v>12</v>
      </c>
      <c r="E15" s="198"/>
    </row>
    <row r="16" spans="4:5" s="4" customFormat="1" ht="13.5">
      <c r="D16" s="10"/>
      <c r="E16" s="10"/>
    </row>
    <row r="17" spans="1:9" s="4" customFormat="1" ht="23.25" customHeight="1" thickBot="1">
      <c r="A17" s="194" t="s">
        <v>167</v>
      </c>
      <c r="B17" s="199"/>
      <c r="D17" s="11"/>
      <c r="E17" s="11"/>
      <c r="H17" s="194"/>
      <c r="I17" s="199"/>
    </row>
    <row r="18" spans="4:5" s="4" customFormat="1" ht="13.5">
      <c r="D18" s="196" t="s">
        <v>12</v>
      </c>
      <c r="E18" s="198"/>
    </row>
    <row r="19" ht="13.5">
      <c r="G19" s="4"/>
    </row>
  </sheetData>
  <mergeCells count="15">
    <mergeCell ref="A14:B14"/>
    <mergeCell ref="A17:B17"/>
    <mergeCell ref="A1:H1"/>
    <mergeCell ref="A4:A6"/>
    <mergeCell ref="B4:B6"/>
    <mergeCell ref="C4:E4"/>
    <mergeCell ref="F4:H4"/>
    <mergeCell ref="C5:C6"/>
    <mergeCell ref="D5:D6"/>
    <mergeCell ref="F5:F6"/>
    <mergeCell ref="D18:E18"/>
    <mergeCell ref="G5:G6"/>
    <mergeCell ref="H14:I14"/>
    <mergeCell ref="D15:E15"/>
    <mergeCell ref="H17:I1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85" zoomScaleSheetLayoutView="85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73" sqref="H73:I73"/>
    </sheetView>
  </sheetViews>
  <sheetFormatPr defaultColWidth="9.00390625" defaultRowHeight="12.75"/>
  <cols>
    <col min="1" max="1" width="9.125" style="150" customWidth="1"/>
    <col min="2" max="2" width="47.875" style="150" customWidth="1"/>
    <col min="3" max="3" width="11.125" style="150" customWidth="1"/>
    <col min="4" max="4" width="14.875" style="150" customWidth="1"/>
    <col min="5" max="5" width="11.25390625" style="150" customWidth="1"/>
    <col min="6" max="6" width="11.625" style="150" customWidth="1"/>
    <col min="7" max="8" width="10.875" style="150" customWidth="1"/>
    <col min="9" max="9" width="11.25390625" style="150" customWidth="1"/>
    <col min="10" max="10" width="11.75390625" style="150" customWidth="1"/>
    <col min="11" max="16384" width="9.125" style="150" customWidth="1"/>
  </cols>
  <sheetData>
    <row r="1" s="149" customFormat="1" ht="12.75">
      <c r="A1" s="149" t="s">
        <v>67</v>
      </c>
    </row>
    <row r="3" ht="12.75">
      <c r="A3" s="149" t="s">
        <v>68</v>
      </c>
    </row>
    <row r="6" spans="1:10" ht="12.75">
      <c r="A6" s="222" t="s">
        <v>59</v>
      </c>
      <c r="B6" s="222" t="s">
        <v>69</v>
      </c>
      <c r="C6" s="222" t="s">
        <v>70</v>
      </c>
      <c r="D6" s="222" t="s">
        <v>71</v>
      </c>
      <c r="E6" s="222" t="s">
        <v>6</v>
      </c>
      <c r="F6" s="222"/>
      <c r="G6" s="222" t="s">
        <v>7</v>
      </c>
      <c r="H6" s="222"/>
      <c r="I6" s="222" t="s">
        <v>8</v>
      </c>
      <c r="J6" s="222"/>
    </row>
    <row r="7" spans="1:10" ht="12.75">
      <c r="A7" s="222"/>
      <c r="B7" s="222"/>
      <c r="C7" s="222"/>
      <c r="D7" s="222"/>
      <c r="E7" s="223" t="s">
        <v>72</v>
      </c>
      <c r="F7" s="223" t="s">
        <v>73</v>
      </c>
      <c r="G7" s="223" t="s">
        <v>72</v>
      </c>
      <c r="H7" s="223" t="s">
        <v>73</v>
      </c>
      <c r="I7" s="162" t="s">
        <v>74</v>
      </c>
      <c r="J7" s="162" t="s">
        <v>75</v>
      </c>
    </row>
    <row r="8" spans="1:10" ht="12.75">
      <c r="A8" s="222"/>
      <c r="B8" s="222"/>
      <c r="C8" s="222"/>
      <c r="D8" s="222"/>
      <c r="E8" s="223"/>
      <c r="F8" s="223"/>
      <c r="G8" s="223"/>
      <c r="H8" s="223"/>
      <c r="I8" s="162" t="s">
        <v>76</v>
      </c>
      <c r="J8" s="162" t="s">
        <v>76</v>
      </c>
    </row>
    <row r="9" spans="1:10" ht="12.75">
      <c r="A9" s="162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</row>
    <row r="10" spans="1:10" ht="84" customHeight="1">
      <c r="A10" s="163" t="s">
        <v>163</v>
      </c>
      <c r="B10" s="164" t="str">
        <f>'7.2'!B8</f>
        <v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 (крім осіб, що обслуговуються соціальними службами) </v>
      </c>
      <c r="C10" s="164"/>
      <c r="D10" s="164"/>
      <c r="E10" s="164"/>
      <c r="F10" s="165">
        <v>0</v>
      </c>
      <c r="G10" s="164"/>
      <c r="H10" s="165">
        <v>0</v>
      </c>
      <c r="I10" s="164"/>
      <c r="J10" s="165">
        <v>0</v>
      </c>
    </row>
    <row r="11" spans="1:15" ht="12.75">
      <c r="A11" s="164" t="s">
        <v>163</v>
      </c>
      <c r="B11" s="164" t="s">
        <v>77</v>
      </c>
      <c r="C11" s="164"/>
      <c r="D11" s="164"/>
      <c r="E11" s="166">
        <f>SUM(E12:E17)</f>
        <v>0</v>
      </c>
      <c r="F11" s="166">
        <f>SUM(F12:F17)</f>
        <v>0</v>
      </c>
      <c r="G11" s="166">
        <f>G12</f>
        <v>163</v>
      </c>
      <c r="H11" s="166">
        <f>H12</f>
        <v>0</v>
      </c>
      <c r="I11" s="166">
        <f>I12</f>
        <v>155</v>
      </c>
      <c r="J11" s="166">
        <f>J12</f>
        <v>0</v>
      </c>
      <c r="O11" s="150">
        <v>48</v>
      </c>
    </row>
    <row r="12" spans="1:10" ht="21" customHeight="1">
      <c r="A12" s="164"/>
      <c r="B12" s="172" t="s">
        <v>196</v>
      </c>
      <c r="C12" s="167" t="s">
        <v>182</v>
      </c>
      <c r="D12" s="169" t="s">
        <v>194</v>
      </c>
      <c r="E12" s="166"/>
      <c r="F12" s="166"/>
      <c r="G12" s="166">
        <f>29+68+63+3</f>
        <v>163</v>
      </c>
      <c r="H12" s="166"/>
      <c r="I12" s="166">
        <v>155</v>
      </c>
      <c r="J12" s="166"/>
    </row>
    <row r="13" spans="1:10" ht="27" customHeight="1">
      <c r="A13" s="164"/>
      <c r="B13" s="183" t="s">
        <v>197</v>
      </c>
      <c r="C13" s="167" t="s">
        <v>182</v>
      </c>
      <c r="D13" s="169" t="s">
        <v>194</v>
      </c>
      <c r="E13" s="166"/>
      <c r="F13" s="166"/>
      <c r="G13" s="166">
        <f>29+68+63+3</f>
        <v>163</v>
      </c>
      <c r="H13" s="166"/>
      <c r="I13" s="166">
        <v>155</v>
      </c>
      <c r="J13" s="166"/>
    </row>
    <row r="14" spans="1:16" ht="14.25" customHeight="1" hidden="1">
      <c r="A14" s="164"/>
      <c r="B14" s="146"/>
      <c r="C14" s="167"/>
      <c r="D14" s="169"/>
      <c r="E14" s="166"/>
      <c r="F14" s="166"/>
      <c r="G14" s="166"/>
      <c r="H14" s="166"/>
      <c r="I14" s="166"/>
      <c r="J14" s="166"/>
      <c r="P14" s="150">
        <f>199-6</f>
        <v>193</v>
      </c>
    </row>
    <row r="15" spans="1:10" ht="12" customHeight="1" hidden="1">
      <c r="A15" s="164"/>
      <c r="B15" s="146"/>
      <c r="C15" s="167"/>
      <c r="D15" s="169"/>
      <c r="E15" s="166"/>
      <c r="F15" s="166"/>
      <c r="G15" s="166"/>
      <c r="H15" s="166"/>
      <c r="I15" s="166"/>
      <c r="J15" s="166"/>
    </row>
    <row r="16" spans="1:10" ht="12" customHeight="1" hidden="1">
      <c r="A16" s="164"/>
      <c r="B16" s="146"/>
      <c r="C16" s="167"/>
      <c r="D16" s="169"/>
      <c r="E16" s="166"/>
      <c r="F16" s="166"/>
      <c r="G16" s="166"/>
      <c r="H16" s="166"/>
      <c r="I16" s="166"/>
      <c r="J16" s="166"/>
    </row>
    <row r="17" spans="1:10" ht="21.75" customHeight="1" hidden="1">
      <c r="A17" s="164"/>
      <c r="B17" s="146"/>
      <c r="C17" s="167"/>
      <c r="D17" s="169"/>
      <c r="E17" s="166"/>
      <c r="F17" s="166"/>
      <c r="G17" s="166">
        <v>0</v>
      </c>
      <c r="H17" s="166"/>
      <c r="I17" s="168"/>
      <c r="J17" s="166"/>
    </row>
    <row r="18" spans="1:10" ht="12.75" hidden="1">
      <c r="A18" s="164"/>
      <c r="B18" s="169"/>
      <c r="C18" s="167" t="s">
        <v>193</v>
      </c>
      <c r="D18" s="169" t="s">
        <v>194</v>
      </c>
      <c r="E18" s="170"/>
      <c r="F18" s="165"/>
      <c r="G18" s="170"/>
      <c r="H18" s="165"/>
      <c r="I18" s="170"/>
      <c r="J18" s="165"/>
    </row>
    <row r="19" spans="1:10" ht="12.75" hidden="1">
      <c r="A19" s="164"/>
      <c r="B19" s="169"/>
      <c r="C19" s="167" t="s">
        <v>193</v>
      </c>
      <c r="D19" s="169" t="s">
        <v>194</v>
      </c>
      <c r="E19" s="170"/>
      <c r="F19" s="165"/>
      <c r="G19" s="170"/>
      <c r="H19" s="165"/>
      <c r="I19" s="170"/>
      <c r="J19" s="165"/>
    </row>
    <row r="20" spans="1:10" ht="12.75" hidden="1">
      <c r="A20" s="164"/>
      <c r="B20" s="169"/>
      <c r="C20" s="167" t="s">
        <v>193</v>
      </c>
      <c r="D20" s="169" t="s">
        <v>194</v>
      </c>
      <c r="E20" s="170"/>
      <c r="F20" s="165"/>
      <c r="G20" s="170"/>
      <c r="H20" s="165"/>
      <c r="I20" s="170"/>
      <c r="J20" s="165"/>
    </row>
    <row r="21" spans="1:10" ht="12.75" hidden="1">
      <c r="A21" s="164"/>
      <c r="B21" s="169"/>
      <c r="C21" s="167" t="s">
        <v>193</v>
      </c>
      <c r="D21" s="169" t="s">
        <v>194</v>
      </c>
      <c r="E21" s="170"/>
      <c r="F21" s="165"/>
      <c r="G21" s="170"/>
      <c r="H21" s="165"/>
      <c r="I21" s="170"/>
      <c r="J21" s="165"/>
    </row>
    <row r="22" spans="1:10" ht="12.75" hidden="1">
      <c r="A22" s="164"/>
      <c r="B22" s="169"/>
      <c r="C22" s="167" t="s">
        <v>193</v>
      </c>
      <c r="D22" s="169" t="s">
        <v>194</v>
      </c>
      <c r="E22" s="170"/>
      <c r="F22" s="165"/>
      <c r="G22" s="170"/>
      <c r="H22" s="165"/>
      <c r="I22" s="170"/>
      <c r="J22" s="165"/>
    </row>
    <row r="23" spans="1:10" ht="12.75" hidden="1">
      <c r="A23" s="164"/>
      <c r="B23" s="169"/>
      <c r="C23" s="167" t="s">
        <v>193</v>
      </c>
      <c r="D23" s="169" t="s">
        <v>194</v>
      </c>
      <c r="E23" s="164"/>
      <c r="F23" s="165"/>
      <c r="G23" s="164"/>
      <c r="H23" s="165"/>
      <c r="I23" s="164"/>
      <c r="J23" s="165"/>
    </row>
    <row r="24" spans="1:10" ht="12.75" hidden="1">
      <c r="A24" s="164"/>
      <c r="B24" s="169"/>
      <c r="C24" s="167" t="s">
        <v>193</v>
      </c>
      <c r="D24" s="169" t="s">
        <v>194</v>
      </c>
      <c r="E24" s="164"/>
      <c r="F24" s="165">
        <v>0</v>
      </c>
      <c r="G24" s="164">
        <v>4</v>
      </c>
      <c r="H24" s="165">
        <v>0</v>
      </c>
      <c r="I24" s="164">
        <v>4</v>
      </c>
      <c r="J24" s="165">
        <v>0</v>
      </c>
    </row>
    <row r="25" spans="1:10" ht="39.75" customHeight="1">
      <c r="A25" s="164" t="s">
        <v>186</v>
      </c>
      <c r="B25" s="164" t="s">
        <v>205</v>
      </c>
      <c r="C25" s="164"/>
      <c r="D25" s="169" t="s">
        <v>194</v>
      </c>
      <c r="E25" s="171">
        <f aca="true" t="shared" si="0" ref="E25:J25">SUM(E26:E31)</f>
        <v>0</v>
      </c>
      <c r="F25" s="171">
        <f t="shared" si="0"/>
        <v>0</v>
      </c>
      <c r="G25" s="171">
        <f t="shared" si="0"/>
        <v>163</v>
      </c>
      <c r="H25" s="171">
        <f t="shared" si="0"/>
        <v>0</v>
      </c>
      <c r="I25" s="171">
        <f t="shared" si="0"/>
        <v>155</v>
      </c>
      <c r="J25" s="171">
        <f t="shared" si="0"/>
        <v>0</v>
      </c>
    </row>
    <row r="26" spans="1:10" ht="12.75">
      <c r="A26" s="164"/>
      <c r="B26" s="182" t="s">
        <v>198</v>
      </c>
      <c r="C26" s="167" t="s">
        <v>182</v>
      </c>
      <c r="D26" s="169" t="s">
        <v>194</v>
      </c>
      <c r="E26" s="164"/>
      <c r="F26" s="165">
        <v>0</v>
      </c>
      <c r="G26" s="164">
        <f>68+14</f>
        <v>82</v>
      </c>
      <c r="H26" s="165">
        <v>0</v>
      </c>
      <c r="I26" s="164">
        <v>80</v>
      </c>
      <c r="J26" s="165">
        <v>0</v>
      </c>
    </row>
    <row r="27" spans="1:10" ht="12.75">
      <c r="A27" s="164"/>
      <c r="B27" s="182" t="s">
        <v>199</v>
      </c>
      <c r="C27" s="167" t="s">
        <v>182</v>
      </c>
      <c r="D27" s="169" t="s">
        <v>194</v>
      </c>
      <c r="E27" s="166"/>
      <c r="F27" s="165">
        <v>0</v>
      </c>
      <c r="G27" s="166">
        <v>35</v>
      </c>
      <c r="H27" s="165">
        <v>0</v>
      </c>
      <c r="I27" s="166">
        <v>34</v>
      </c>
      <c r="J27" s="165">
        <v>0</v>
      </c>
    </row>
    <row r="28" spans="1:10" ht="12.75">
      <c r="A28" s="164"/>
      <c r="B28" s="182" t="s">
        <v>200</v>
      </c>
      <c r="C28" s="167" t="s">
        <v>182</v>
      </c>
      <c r="D28" s="169" t="s">
        <v>194</v>
      </c>
      <c r="E28" s="166"/>
      <c r="F28" s="165"/>
      <c r="G28" s="166">
        <v>42</v>
      </c>
      <c r="H28" s="165"/>
      <c r="I28" s="166">
        <v>41</v>
      </c>
      <c r="J28" s="165"/>
    </row>
    <row r="29" spans="1:10" ht="12.75">
      <c r="A29" s="164"/>
      <c r="B29" s="182" t="s">
        <v>201</v>
      </c>
      <c r="C29" s="167"/>
      <c r="D29" s="169" t="s">
        <v>194</v>
      </c>
      <c r="E29" s="166"/>
      <c r="F29" s="165"/>
      <c r="G29" s="166">
        <v>0</v>
      </c>
      <c r="H29" s="165"/>
      <c r="I29" s="166">
        <v>0</v>
      </c>
      <c r="J29" s="165"/>
    </row>
    <row r="30" spans="1:10" ht="12.75">
      <c r="A30" s="164"/>
      <c r="B30" s="182" t="s">
        <v>202</v>
      </c>
      <c r="C30" s="167"/>
      <c r="D30" s="169" t="s">
        <v>194</v>
      </c>
      <c r="E30" s="166"/>
      <c r="F30" s="165"/>
      <c r="G30" s="166">
        <v>4</v>
      </c>
      <c r="H30" s="165"/>
      <c r="I30" s="166">
        <v>0</v>
      </c>
      <c r="J30" s="165"/>
    </row>
    <row r="31" spans="1:10" ht="15" customHeight="1">
      <c r="A31" s="164"/>
      <c r="B31" s="182" t="s">
        <v>184</v>
      </c>
      <c r="C31" s="167" t="s">
        <v>182</v>
      </c>
      <c r="D31" s="169" t="s">
        <v>194</v>
      </c>
      <c r="E31" s="166"/>
      <c r="F31" s="165"/>
      <c r="G31" s="166">
        <v>0</v>
      </c>
      <c r="H31" s="165"/>
      <c r="I31" s="166">
        <v>0</v>
      </c>
      <c r="J31" s="165"/>
    </row>
    <row r="32" spans="1:10" ht="32.25" customHeight="1">
      <c r="A32" s="164"/>
      <c r="B32" s="183" t="s">
        <v>203</v>
      </c>
      <c r="C32" s="167"/>
      <c r="D32" s="169"/>
      <c r="E32" s="166"/>
      <c r="F32" s="165"/>
      <c r="G32" s="166"/>
      <c r="H32" s="165"/>
      <c r="I32" s="166"/>
      <c r="J32" s="165"/>
    </row>
    <row r="33" spans="1:10" ht="12.75" hidden="1">
      <c r="A33" s="164" t="s">
        <v>187</v>
      </c>
      <c r="B33" s="173" t="s">
        <v>80</v>
      </c>
      <c r="C33" s="167" t="s">
        <v>182</v>
      </c>
      <c r="D33" s="169" t="s">
        <v>194</v>
      </c>
      <c r="E33" s="166"/>
      <c r="F33" s="165"/>
      <c r="G33" s="166"/>
      <c r="H33" s="165"/>
      <c r="I33" s="166"/>
      <c r="J33" s="165"/>
    </row>
    <row r="34" spans="1:10" ht="12.75" hidden="1">
      <c r="A34" s="164"/>
      <c r="B34" s="146" t="s">
        <v>188</v>
      </c>
      <c r="C34" s="167" t="s">
        <v>185</v>
      </c>
      <c r="D34" s="164"/>
      <c r="E34" s="170"/>
      <c r="F34" s="170"/>
      <c r="G34" s="170"/>
      <c r="H34" s="170"/>
      <c r="I34" s="170"/>
      <c r="J34" s="170"/>
    </row>
    <row r="35" spans="1:10" ht="23.25" customHeight="1" hidden="1">
      <c r="A35" s="164"/>
      <c r="B35" s="146" t="s">
        <v>189</v>
      </c>
      <c r="C35" s="167" t="s">
        <v>185</v>
      </c>
      <c r="D35" s="164"/>
      <c r="E35" s="170"/>
      <c r="F35" s="170"/>
      <c r="G35" s="170"/>
      <c r="H35" s="170"/>
      <c r="I35" s="170"/>
      <c r="J35" s="170"/>
    </row>
    <row r="36" spans="1:10" ht="12.75" hidden="1">
      <c r="A36" s="164"/>
      <c r="B36" s="146" t="s">
        <v>190</v>
      </c>
      <c r="C36" s="167" t="s">
        <v>185</v>
      </c>
      <c r="D36" s="164"/>
      <c r="E36" s="170"/>
      <c r="F36" s="170"/>
      <c r="G36" s="170"/>
      <c r="H36" s="170"/>
      <c r="I36" s="170"/>
      <c r="J36" s="170"/>
    </row>
    <row r="37" spans="1:10" ht="12.75" hidden="1">
      <c r="A37" s="164"/>
      <c r="B37" s="146" t="s">
        <v>191</v>
      </c>
      <c r="C37" s="167" t="s">
        <v>185</v>
      </c>
      <c r="D37" s="164"/>
      <c r="E37" s="170"/>
      <c r="F37" s="170"/>
      <c r="G37" s="170"/>
      <c r="H37" s="170"/>
      <c r="I37" s="170"/>
      <c r="J37" s="170"/>
    </row>
    <row r="38" spans="1:10" ht="12.75" hidden="1">
      <c r="A38" s="164"/>
      <c r="B38" s="146" t="s">
        <v>195</v>
      </c>
      <c r="C38" s="167"/>
      <c r="D38" s="164"/>
      <c r="E38" s="170"/>
      <c r="F38" s="170"/>
      <c r="G38" s="170"/>
      <c r="H38" s="170"/>
      <c r="I38" s="170"/>
      <c r="J38" s="170"/>
    </row>
    <row r="39" spans="1:10" ht="24.75" customHeight="1" hidden="1">
      <c r="A39" s="164"/>
      <c r="B39" s="146" t="s">
        <v>192</v>
      </c>
      <c r="C39" s="167" t="s">
        <v>185</v>
      </c>
      <c r="D39" s="164"/>
      <c r="E39" s="170"/>
      <c r="F39" s="170"/>
      <c r="G39" s="170"/>
      <c r="H39" s="170"/>
      <c r="I39" s="170"/>
      <c r="J39" s="170"/>
    </row>
    <row r="40" spans="1:10" ht="12.75">
      <c r="A40" s="164"/>
      <c r="B40" s="164" t="s">
        <v>81</v>
      </c>
      <c r="C40" s="164"/>
      <c r="D40" s="164"/>
      <c r="E40" s="164"/>
      <c r="F40" s="165">
        <v>0</v>
      </c>
      <c r="G40" s="164"/>
      <c r="H40" s="165">
        <v>0</v>
      </c>
      <c r="I40" s="164"/>
      <c r="J40" s="165">
        <v>0</v>
      </c>
    </row>
    <row r="41" spans="1:10" ht="30" customHeight="1">
      <c r="A41" s="164"/>
      <c r="B41" s="146" t="s">
        <v>183</v>
      </c>
      <c r="C41" s="169" t="s">
        <v>164</v>
      </c>
      <c r="D41" s="164"/>
      <c r="E41" s="165">
        <v>100</v>
      </c>
      <c r="F41" s="165">
        <v>0</v>
      </c>
      <c r="G41" s="165">
        <v>100</v>
      </c>
      <c r="H41" s="165">
        <v>0</v>
      </c>
      <c r="I41" s="164">
        <v>100</v>
      </c>
      <c r="J41" s="165">
        <v>0</v>
      </c>
    </row>
    <row r="42" spans="1:10" ht="13.5" hidden="1" thickBot="1">
      <c r="A42" s="152"/>
      <c r="B42" s="154"/>
      <c r="C42" s="154"/>
      <c r="D42" s="151"/>
      <c r="E42" s="151"/>
      <c r="F42" s="151"/>
      <c r="G42" s="151"/>
      <c r="H42" s="151"/>
      <c r="I42" s="151"/>
      <c r="J42" s="151"/>
    </row>
    <row r="43" spans="1:10" ht="13.5" hidden="1" thickBot="1">
      <c r="A43" s="152"/>
      <c r="B43" s="154"/>
      <c r="C43" s="154"/>
      <c r="D43" s="151"/>
      <c r="E43" s="151"/>
      <c r="F43" s="151"/>
      <c r="G43" s="151"/>
      <c r="H43" s="151"/>
      <c r="I43" s="151"/>
      <c r="J43" s="151"/>
    </row>
    <row r="44" spans="1:10" ht="48.75" customHeight="1" hidden="1" thickBo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13.5" hidden="1" thickBot="1">
      <c r="A45" s="152"/>
      <c r="B45" s="151"/>
      <c r="C45" s="151"/>
      <c r="D45" s="151"/>
      <c r="E45" s="151"/>
      <c r="F45" s="151"/>
      <c r="G45" s="151"/>
      <c r="H45" s="151"/>
      <c r="I45" s="151"/>
      <c r="J45" s="151"/>
    </row>
    <row r="46" spans="1:10" ht="13.5" hidden="1" thickBot="1">
      <c r="A46" s="152"/>
      <c r="B46" s="154"/>
      <c r="C46" s="154"/>
      <c r="D46" s="151"/>
      <c r="E46" s="151"/>
      <c r="F46" s="151"/>
      <c r="G46" s="151"/>
      <c r="H46" s="151"/>
      <c r="I46" s="151"/>
      <c r="J46" s="151"/>
    </row>
    <row r="47" spans="1:10" ht="13.5" hidden="1" thickBot="1">
      <c r="A47" s="152"/>
      <c r="B47" s="154"/>
      <c r="C47" s="154"/>
      <c r="D47" s="151"/>
      <c r="E47" s="153"/>
      <c r="F47" s="153"/>
      <c r="G47" s="153"/>
      <c r="H47" s="153"/>
      <c r="I47" s="153"/>
      <c r="J47" s="153"/>
    </row>
    <row r="48" spans="1:10" ht="13.5" hidden="1" thickBot="1">
      <c r="A48" s="152"/>
      <c r="B48" s="154"/>
      <c r="C48" s="154"/>
      <c r="D48" s="151"/>
      <c r="E48" s="153"/>
      <c r="F48" s="153"/>
      <c r="G48" s="153"/>
      <c r="H48" s="153"/>
      <c r="I48" s="153"/>
      <c r="J48" s="153"/>
    </row>
    <row r="49" spans="1:10" ht="13.5" hidden="1" thickBot="1">
      <c r="A49" s="152"/>
      <c r="B49" s="154"/>
      <c r="C49" s="154"/>
      <c r="D49" s="151"/>
      <c r="E49" s="153"/>
      <c r="F49" s="153"/>
      <c r="G49" s="153"/>
      <c r="H49" s="153"/>
      <c r="I49" s="153"/>
      <c r="J49" s="153"/>
    </row>
    <row r="50" spans="1:10" ht="13.5" hidden="1" thickBot="1">
      <c r="A50" s="152"/>
      <c r="B50" s="151"/>
      <c r="C50" s="151"/>
      <c r="D50" s="151"/>
      <c r="E50" s="153"/>
      <c r="F50" s="153"/>
      <c r="G50" s="153"/>
      <c r="H50" s="153"/>
      <c r="I50" s="153"/>
      <c r="J50" s="151"/>
    </row>
    <row r="51" spans="1:10" ht="13.5" hidden="1" thickBot="1">
      <c r="A51" s="152"/>
      <c r="B51" s="154"/>
      <c r="C51" s="154"/>
      <c r="D51" s="151"/>
      <c r="E51" s="153"/>
      <c r="F51" s="153"/>
      <c r="G51" s="153"/>
      <c r="H51" s="153"/>
      <c r="I51" s="153"/>
      <c r="J51" s="151"/>
    </row>
    <row r="52" spans="1:10" ht="13.5" hidden="1" thickBot="1">
      <c r="A52" s="152"/>
      <c r="B52" s="154"/>
      <c r="C52" s="154"/>
      <c r="D52" s="151"/>
      <c r="E52" s="153"/>
      <c r="F52" s="153"/>
      <c r="G52" s="153"/>
      <c r="H52" s="153"/>
      <c r="I52" s="153"/>
      <c r="J52" s="153"/>
    </row>
    <row r="53" spans="1:10" ht="13.5" hidden="1" thickBot="1">
      <c r="A53" s="152"/>
      <c r="B53" s="154"/>
      <c r="C53" s="154"/>
      <c r="D53" s="151"/>
      <c r="E53" s="153"/>
      <c r="F53" s="153"/>
      <c r="G53" s="153"/>
      <c r="H53" s="153"/>
      <c r="I53" s="153"/>
      <c r="J53" s="153"/>
    </row>
    <row r="54" spans="1:10" ht="13.5" hidden="1" thickBot="1">
      <c r="A54" s="152"/>
      <c r="B54" s="154"/>
      <c r="C54" s="154"/>
      <c r="D54" s="151"/>
      <c r="E54" s="153"/>
      <c r="F54" s="153"/>
      <c r="G54" s="153"/>
      <c r="H54" s="153"/>
      <c r="I54" s="153"/>
      <c r="J54" s="153"/>
    </row>
    <row r="55" spans="1:10" ht="13.5" hidden="1" thickBot="1">
      <c r="A55" s="152"/>
      <c r="B55" s="151"/>
      <c r="C55" s="154"/>
      <c r="D55" s="151"/>
      <c r="E55" s="153"/>
      <c r="F55" s="153"/>
      <c r="G55" s="153"/>
      <c r="H55" s="153"/>
      <c r="I55" s="153"/>
      <c r="J55" s="151"/>
    </row>
    <row r="56" spans="1:10" ht="29.25" customHeight="1" hidden="1" thickBot="1">
      <c r="A56" s="152"/>
      <c r="B56" s="154"/>
      <c r="C56" s="154"/>
      <c r="D56" s="151"/>
      <c r="E56" s="153"/>
      <c r="F56" s="153"/>
      <c r="G56" s="153"/>
      <c r="H56" s="153"/>
      <c r="I56" s="153"/>
      <c r="J56" s="151"/>
    </row>
    <row r="57" spans="1:10" ht="13.5" hidden="1" thickBot="1">
      <c r="A57" s="152"/>
      <c r="B57" s="154"/>
      <c r="C57" s="154"/>
      <c r="D57" s="151"/>
      <c r="E57" s="153"/>
      <c r="F57" s="153"/>
      <c r="G57" s="153"/>
      <c r="H57" s="153"/>
      <c r="I57" s="153"/>
      <c r="J57" s="153"/>
    </row>
    <row r="58" spans="1:10" ht="13.5" hidden="1" thickBot="1">
      <c r="A58" s="152"/>
      <c r="B58" s="154"/>
      <c r="C58" s="154"/>
      <c r="D58" s="151"/>
      <c r="E58" s="153"/>
      <c r="F58" s="153"/>
      <c r="G58" s="153"/>
      <c r="H58" s="153"/>
      <c r="I58" s="153"/>
      <c r="J58" s="153"/>
    </row>
    <row r="59" spans="1:10" ht="13.5" hidden="1" thickBot="1">
      <c r="A59" s="152"/>
      <c r="B59" s="154"/>
      <c r="C59" s="154"/>
      <c r="D59" s="151"/>
      <c r="E59" s="153"/>
      <c r="F59" s="153"/>
      <c r="G59" s="153"/>
      <c r="H59" s="153"/>
      <c r="I59" s="153"/>
      <c r="J59" s="153"/>
    </row>
    <row r="60" spans="1:10" ht="13.5" hidden="1" thickBot="1">
      <c r="A60" s="152"/>
      <c r="B60" s="151"/>
      <c r="C60" s="154"/>
      <c r="D60" s="151"/>
      <c r="E60" s="151"/>
      <c r="F60" s="151"/>
      <c r="G60" s="151"/>
      <c r="H60" s="151"/>
      <c r="I60" s="151"/>
      <c r="J60" s="151"/>
    </row>
    <row r="61" spans="1:10" ht="13.5" hidden="1" thickBot="1">
      <c r="A61" s="152"/>
      <c r="B61" s="154"/>
      <c r="C61" s="154"/>
      <c r="D61" s="151"/>
      <c r="E61" s="155"/>
      <c r="F61" s="155"/>
      <c r="G61" s="155"/>
      <c r="H61" s="155"/>
      <c r="I61" s="155"/>
      <c r="J61" s="155"/>
    </row>
    <row r="62" spans="1:10" ht="13.5" hidden="1" thickBot="1">
      <c r="A62" s="152"/>
      <c r="B62" s="154"/>
      <c r="C62" s="154"/>
      <c r="D62" s="151"/>
      <c r="E62" s="151"/>
      <c r="F62" s="151"/>
      <c r="G62" s="151"/>
      <c r="H62" s="151"/>
      <c r="I62" s="151"/>
      <c r="J62" s="151"/>
    </row>
    <row r="63" spans="1:10" ht="13.5" hidden="1" thickBot="1">
      <c r="A63" s="152"/>
      <c r="B63" s="154"/>
      <c r="C63" s="154"/>
      <c r="D63" s="151"/>
      <c r="E63" s="151"/>
      <c r="F63" s="151"/>
      <c r="G63" s="151"/>
      <c r="H63" s="151"/>
      <c r="I63" s="151"/>
      <c r="J63" s="151"/>
    </row>
    <row r="64" spans="1:10" ht="13.5" hidden="1" thickBot="1">
      <c r="A64" s="152"/>
      <c r="B64" s="154"/>
      <c r="C64" s="154"/>
      <c r="D64" s="151"/>
      <c r="E64" s="151"/>
      <c r="F64" s="151"/>
      <c r="G64" s="151"/>
      <c r="H64" s="151"/>
      <c r="I64" s="151"/>
      <c r="J64" s="151"/>
    </row>
    <row r="65" spans="1:10" ht="13.5" hidden="1" thickBot="1">
      <c r="A65" s="152"/>
      <c r="B65" s="154"/>
      <c r="C65" s="154"/>
      <c r="D65" s="151"/>
      <c r="E65" s="151"/>
      <c r="F65" s="151"/>
      <c r="G65" s="151"/>
      <c r="H65" s="151"/>
      <c r="I65" s="151"/>
      <c r="J65" s="151"/>
    </row>
    <row r="70" spans="1:9" s="158" customFormat="1" ht="13.5" thickBot="1">
      <c r="A70" s="218" t="s">
        <v>11</v>
      </c>
      <c r="B70" s="219"/>
      <c r="D70" s="159"/>
      <c r="E70" s="159"/>
      <c r="H70" s="218"/>
      <c r="I70" s="219"/>
    </row>
    <row r="71" spans="4:5" s="158" customFormat="1" ht="12.75">
      <c r="D71" s="220" t="s">
        <v>12</v>
      </c>
      <c r="E71" s="221"/>
    </row>
    <row r="72" spans="4:5" s="158" customFormat="1" ht="12.75">
      <c r="D72" s="160"/>
      <c r="E72" s="160"/>
    </row>
    <row r="73" spans="1:9" s="158" customFormat="1" ht="23.25" customHeight="1" thickBot="1">
      <c r="A73" s="218" t="s">
        <v>167</v>
      </c>
      <c r="B73" s="219"/>
      <c r="D73" s="161"/>
      <c r="E73" s="161"/>
      <c r="H73" s="218"/>
      <c r="I73" s="219"/>
    </row>
    <row r="74" spans="4:5" s="158" customFormat="1" ht="12.75">
      <c r="D74" s="220" t="s">
        <v>12</v>
      </c>
      <c r="E74" s="221"/>
    </row>
  </sheetData>
  <mergeCells count="17">
    <mergeCell ref="A70:B70"/>
    <mergeCell ref="A73:B73"/>
    <mergeCell ref="E6:F6"/>
    <mergeCell ref="G6:H6"/>
    <mergeCell ref="A6:A8"/>
    <mergeCell ref="B6:B8"/>
    <mergeCell ref="C6:C8"/>
    <mergeCell ref="D6:D8"/>
    <mergeCell ref="H70:I70"/>
    <mergeCell ref="D71:E71"/>
    <mergeCell ref="H73:I73"/>
    <mergeCell ref="D74:E74"/>
    <mergeCell ref="I6:J6"/>
    <mergeCell ref="E7:E8"/>
    <mergeCell ref="F7:F8"/>
    <mergeCell ref="G7:G8"/>
    <mergeCell ref="H7:H8"/>
  </mergeCells>
  <printOptions horizontalCentered="1"/>
  <pageMargins left="0" right="0" top="0" bottom="0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K38"/>
  <sheetViews>
    <sheetView view="pageBreakPreview" zoomScale="85" zoomScaleSheetLayoutView="85" workbookViewId="0" topLeftCell="A3">
      <selection activeCell="H37" sqref="H37:I37"/>
    </sheetView>
  </sheetViews>
  <sheetFormatPr defaultColWidth="9.00390625" defaultRowHeight="12.75"/>
  <cols>
    <col min="1" max="1" width="9.125" style="150" customWidth="1"/>
    <col min="2" max="2" width="49.25390625" style="150" customWidth="1"/>
    <col min="3" max="3" width="11.625" style="150" customWidth="1"/>
    <col min="4" max="4" width="13.625" style="150" customWidth="1"/>
    <col min="5" max="5" width="14.875" style="150" customWidth="1"/>
    <col min="6" max="6" width="14.00390625" style="150" customWidth="1"/>
    <col min="7" max="7" width="13.625" style="150" customWidth="1"/>
    <col min="8" max="8" width="14.25390625" style="150" customWidth="1"/>
    <col min="9" max="16384" width="9.125" style="150" customWidth="1"/>
  </cols>
  <sheetData>
    <row r="1" ht="14.25">
      <c r="A1" s="18" t="s">
        <v>82</v>
      </c>
    </row>
    <row r="4" spans="1:8" ht="12.75">
      <c r="A4" s="226" t="s">
        <v>59</v>
      </c>
      <c r="B4" s="226" t="s">
        <v>69</v>
      </c>
      <c r="C4" s="225" t="s">
        <v>70</v>
      </c>
      <c r="D4" s="225" t="s">
        <v>71</v>
      </c>
      <c r="E4" s="225" t="s">
        <v>9</v>
      </c>
      <c r="F4" s="225"/>
      <c r="G4" s="225" t="s">
        <v>46</v>
      </c>
      <c r="H4" s="225"/>
    </row>
    <row r="5" spans="1:8" ht="12.75">
      <c r="A5" s="226"/>
      <c r="B5" s="226"/>
      <c r="C5" s="225"/>
      <c r="D5" s="225"/>
      <c r="E5" s="175" t="s">
        <v>72</v>
      </c>
      <c r="F5" s="175" t="s">
        <v>73</v>
      </c>
      <c r="G5" s="175" t="s">
        <v>72</v>
      </c>
      <c r="H5" s="175" t="s">
        <v>73</v>
      </c>
    </row>
    <row r="6" spans="1:10" ht="12.75">
      <c r="A6" s="175">
        <v>1</v>
      </c>
      <c r="B6" s="175">
        <v>2</v>
      </c>
      <c r="C6" s="175">
        <v>3</v>
      </c>
      <c r="D6" s="175">
        <v>4</v>
      </c>
      <c r="E6" s="175">
        <v>5</v>
      </c>
      <c r="F6" s="175">
        <v>6</v>
      </c>
      <c r="G6" s="175">
        <v>7</v>
      </c>
      <c r="H6" s="175">
        <v>8</v>
      </c>
      <c r="I6" s="158"/>
      <c r="J6" s="158"/>
    </row>
    <row r="7" spans="1:10" ht="75" customHeight="1">
      <c r="A7" s="163" t="s">
        <v>163</v>
      </c>
      <c r="B7" s="164" t="str">
        <f>'8-8.1'!B10</f>
        <v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 (крім осіб, що обслуговуються соціальними службами) </v>
      </c>
      <c r="C7" s="164"/>
      <c r="D7" s="164"/>
      <c r="E7" s="164"/>
      <c r="F7" s="165"/>
      <c r="G7" s="164"/>
      <c r="H7" s="165"/>
      <c r="I7" s="176"/>
      <c r="J7" s="177"/>
    </row>
    <row r="8" spans="1:11" ht="12.75">
      <c r="A8" s="164" t="s">
        <v>163</v>
      </c>
      <c r="B8" s="164" t="s">
        <v>77</v>
      </c>
      <c r="C8" s="164"/>
      <c r="D8" s="164"/>
      <c r="E8" s="174"/>
      <c r="F8" s="170"/>
      <c r="G8" s="174"/>
      <c r="H8" s="170"/>
      <c r="I8" s="176"/>
      <c r="J8" s="177"/>
      <c r="K8" s="178"/>
    </row>
    <row r="9" spans="1:10" ht="21" customHeight="1">
      <c r="A9" s="164"/>
      <c r="B9" s="146" t="str">
        <f>'8-8.1'!B12</f>
        <v>чисельність осіб, які звернулись за призначенням компенсації</v>
      </c>
      <c r="C9" s="167" t="str">
        <f>'8-8.1'!C12</f>
        <v>осіб</v>
      </c>
      <c r="D9" s="164"/>
      <c r="E9" s="166">
        <f>'8-8.1'!G12*102%</f>
        <v>166.26</v>
      </c>
      <c r="F9" s="165">
        <v>0</v>
      </c>
      <c r="G9" s="166">
        <f>E9*103%</f>
        <v>171.24779999999998</v>
      </c>
      <c r="H9" s="165">
        <v>0</v>
      </c>
      <c r="I9" s="176"/>
      <c r="J9" s="177"/>
    </row>
    <row r="10" spans="1:10" ht="24">
      <c r="A10" s="164"/>
      <c r="B10" s="146" t="str">
        <f>'8-8.1'!B13</f>
        <v>чисельність фізичних осіб, яким призначено компенсацію за надання соціальних послуг</v>
      </c>
      <c r="C10" s="167" t="str">
        <f>'8-8.1'!C13</f>
        <v>осіб</v>
      </c>
      <c r="D10" s="164"/>
      <c r="E10" s="166">
        <f>'8-8.1'!G13*102%</f>
        <v>166.26</v>
      </c>
      <c r="F10" s="165">
        <v>0</v>
      </c>
      <c r="G10" s="166">
        <f aca="true" t="shared" si="0" ref="G10:G24">E10*103%</f>
        <v>171.24779999999998</v>
      </c>
      <c r="H10" s="165">
        <v>0</v>
      </c>
      <c r="I10" s="179"/>
      <c r="J10" s="177"/>
    </row>
    <row r="11" spans="1:10" ht="12.75" hidden="1">
      <c r="A11" s="164"/>
      <c r="B11" s="146"/>
      <c r="C11" s="167"/>
      <c r="D11" s="164"/>
      <c r="E11" s="166">
        <f>'8-8.1'!G14*102%</f>
        <v>0</v>
      </c>
      <c r="F11" s="165"/>
      <c r="G11" s="166">
        <f t="shared" si="0"/>
        <v>0</v>
      </c>
      <c r="H11" s="165"/>
      <c r="I11" s="179"/>
      <c r="J11" s="177"/>
    </row>
    <row r="12" spans="1:10" ht="12.75" hidden="1">
      <c r="A12" s="164"/>
      <c r="B12" s="146"/>
      <c r="C12" s="167"/>
      <c r="D12" s="164"/>
      <c r="E12" s="166">
        <f>'8-8.1'!G15*102%</f>
        <v>0</v>
      </c>
      <c r="F12" s="165"/>
      <c r="G12" s="166">
        <f t="shared" si="0"/>
        <v>0</v>
      </c>
      <c r="H12" s="165"/>
      <c r="I12" s="179"/>
      <c r="J12" s="177"/>
    </row>
    <row r="13" spans="1:10" ht="12.75" hidden="1">
      <c r="A13" s="164"/>
      <c r="B13" s="146"/>
      <c r="C13" s="167"/>
      <c r="D13" s="169"/>
      <c r="E13" s="166">
        <f>'8-8.1'!G16*102%</f>
        <v>0</v>
      </c>
      <c r="F13" s="165"/>
      <c r="G13" s="166">
        <f t="shared" si="0"/>
        <v>0</v>
      </c>
      <c r="H13" s="165"/>
      <c r="I13" s="179"/>
      <c r="J13" s="177"/>
    </row>
    <row r="14" spans="1:10" ht="12.75" hidden="1">
      <c r="A14" s="164"/>
      <c r="B14" s="146"/>
      <c r="C14" s="167"/>
      <c r="D14" s="169"/>
      <c r="E14" s="166">
        <f>'8-8.1'!G17*102%</f>
        <v>0</v>
      </c>
      <c r="F14" s="165"/>
      <c r="G14" s="166">
        <f t="shared" si="0"/>
        <v>0</v>
      </c>
      <c r="H14" s="165"/>
      <c r="I14" s="179"/>
      <c r="J14" s="177"/>
    </row>
    <row r="15" spans="1:10" ht="12.75" hidden="1">
      <c r="A15" s="164"/>
      <c r="B15" s="146">
        <f>'8-8.1'!B22</f>
        <v>0</v>
      </c>
      <c r="C15" s="169"/>
      <c r="D15" s="164"/>
      <c r="E15" s="166">
        <f>'8-8.1'!I22*102%</f>
        <v>0</v>
      </c>
      <c r="F15" s="165"/>
      <c r="G15" s="166">
        <f t="shared" si="0"/>
        <v>0</v>
      </c>
      <c r="H15" s="165"/>
      <c r="I15" s="179"/>
      <c r="J15" s="177"/>
    </row>
    <row r="16" spans="1:10" ht="12.75" hidden="1">
      <c r="A16" s="164"/>
      <c r="B16" s="146">
        <f>'8-8.1'!B23</f>
        <v>0</v>
      </c>
      <c r="C16" s="169"/>
      <c r="D16" s="164"/>
      <c r="E16" s="166">
        <f>'8-8.1'!I23*102%</f>
        <v>0</v>
      </c>
      <c r="F16" s="165"/>
      <c r="G16" s="166">
        <f t="shared" si="0"/>
        <v>0</v>
      </c>
      <c r="H16" s="165"/>
      <c r="I16" s="176"/>
      <c r="J16" s="177"/>
    </row>
    <row r="17" spans="1:10" ht="12.75" hidden="1">
      <c r="A17" s="164"/>
      <c r="B17" s="169"/>
      <c r="C17" s="169"/>
      <c r="D17" s="164"/>
      <c r="E17" s="166">
        <f>'8-8.1'!I24*102%</f>
        <v>4.08</v>
      </c>
      <c r="F17" s="165">
        <v>0</v>
      </c>
      <c r="G17" s="166">
        <f t="shared" si="0"/>
        <v>4.2024</v>
      </c>
      <c r="H17" s="165">
        <v>0</v>
      </c>
      <c r="I17" s="176"/>
      <c r="J17" s="177"/>
    </row>
    <row r="18" spans="1:10" ht="37.5" customHeight="1">
      <c r="A18" s="164" t="s">
        <v>186</v>
      </c>
      <c r="B18" s="164" t="s">
        <v>205</v>
      </c>
      <c r="C18" s="164"/>
      <c r="D18" s="164"/>
      <c r="E18" s="166">
        <f>SUM(E19:E21)</f>
        <v>166.1</v>
      </c>
      <c r="F18" s="171">
        <f>SUM(F19:F20)</f>
        <v>0</v>
      </c>
      <c r="G18" s="166">
        <f t="shared" si="0"/>
        <v>171.083</v>
      </c>
      <c r="H18" s="171">
        <f>SUM(H19:H20)</f>
        <v>0</v>
      </c>
      <c r="I18" s="176"/>
      <c r="J18" s="177"/>
    </row>
    <row r="19" spans="1:10" ht="12.75" customHeight="1">
      <c r="A19" s="164"/>
      <c r="B19" s="172" t="str">
        <f>'8-8.1'!B26</f>
        <v>чисельність фізичних осіб, яким виплачується компенсація за надання соціальних послуг</v>
      </c>
      <c r="C19" s="167" t="s">
        <v>182</v>
      </c>
      <c r="D19" s="164"/>
      <c r="E19" s="166">
        <f>'8-8.1'!I26*102%</f>
        <v>81.6</v>
      </c>
      <c r="F19" s="165">
        <v>0</v>
      </c>
      <c r="G19" s="166">
        <f t="shared" si="0"/>
        <v>84.048</v>
      </c>
      <c r="H19" s="165">
        <v>0</v>
      </c>
      <c r="I19" s="176"/>
      <c r="J19" s="177"/>
    </row>
    <row r="20" spans="1:10" ht="12.75">
      <c r="A20" s="164"/>
      <c r="B20" s="172" t="str">
        <f>'8-8.1'!B27</f>
        <v>інвалідам I групи</v>
      </c>
      <c r="C20" s="167" t="s">
        <v>182</v>
      </c>
      <c r="D20" s="164"/>
      <c r="E20" s="166">
        <f>'8-8.1'!I27*102%+6</f>
        <v>40.68</v>
      </c>
      <c r="F20" s="165">
        <v>0</v>
      </c>
      <c r="G20" s="166">
        <f t="shared" si="0"/>
        <v>41.9004</v>
      </c>
      <c r="H20" s="165">
        <v>0</v>
      </c>
      <c r="I20" s="179"/>
      <c r="J20" s="177"/>
    </row>
    <row r="21" spans="1:10" ht="12.75">
      <c r="A21" s="164"/>
      <c r="B21" s="172" t="str">
        <f>'8-8.1'!B28</f>
        <v>громадянам похилого віку</v>
      </c>
      <c r="C21" s="167" t="s">
        <v>182</v>
      </c>
      <c r="D21" s="164"/>
      <c r="E21" s="166">
        <f>'8-8.1'!I28*102%+2</f>
        <v>43.82</v>
      </c>
      <c r="F21" s="165"/>
      <c r="G21" s="166">
        <f t="shared" si="0"/>
        <v>45.1346</v>
      </c>
      <c r="H21" s="165"/>
      <c r="I21" s="179"/>
      <c r="J21" s="177"/>
    </row>
    <row r="22" spans="1:10" ht="12.75">
      <c r="A22" s="164"/>
      <c r="B22" s="172" t="str">
        <f>'8-8.1'!B29</f>
        <v>інвалідам II групи</v>
      </c>
      <c r="C22" s="167" t="s">
        <v>182</v>
      </c>
      <c r="D22" s="164"/>
      <c r="E22" s="166">
        <f>'8-8.1'!I31*102%</f>
        <v>0</v>
      </c>
      <c r="F22" s="165"/>
      <c r="G22" s="166">
        <f t="shared" si="0"/>
        <v>0</v>
      </c>
      <c r="H22" s="165"/>
      <c r="I22" s="176"/>
      <c r="J22" s="177"/>
    </row>
    <row r="23" spans="1:10" ht="12.75">
      <c r="A23" s="164"/>
      <c r="B23" s="172" t="str">
        <f>'8-8.1'!B30</f>
        <v>дітям-інвалідам</v>
      </c>
      <c r="C23" s="167" t="s">
        <v>182</v>
      </c>
      <c r="D23" s="164"/>
      <c r="E23" s="166">
        <f>'8-8.1'!I33*102%</f>
        <v>0</v>
      </c>
      <c r="F23" s="165">
        <v>0</v>
      </c>
      <c r="G23" s="166">
        <f t="shared" si="0"/>
        <v>0</v>
      </c>
      <c r="H23" s="165">
        <v>0</v>
      </c>
      <c r="I23" s="176"/>
      <c r="J23" s="177"/>
    </row>
    <row r="24" spans="1:10" ht="20.25" customHeight="1">
      <c r="A24" s="164"/>
      <c r="B24" s="172" t="str">
        <f>'8-8.1'!B31</f>
        <v>інвалідам III групи</v>
      </c>
      <c r="C24" s="167" t="s">
        <v>182</v>
      </c>
      <c r="D24" s="164"/>
      <c r="E24" s="166">
        <f>'8-8.1'!I34*102%</f>
        <v>0</v>
      </c>
      <c r="F24" s="174" t="e">
        <f>F9*1000/F19</f>
        <v>#DIV/0!</v>
      </c>
      <c r="G24" s="166">
        <f t="shared" si="0"/>
        <v>0</v>
      </c>
      <c r="H24" s="165">
        <v>0</v>
      </c>
      <c r="I24" s="180"/>
      <c r="J24" s="177"/>
    </row>
    <row r="25" spans="1:10" ht="45" customHeight="1">
      <c r="A25" s="164"/>
      <c r="B25" s="146" t="str">
        <f>'8-8.1'!B32</f>
        <v>хворим, які не здатні до самообслуговування і потребують постійної сторонньої допомоги, визнаним такими в порядку, затвердженому МОЗ</v>
      </c>
      <c r="C25" s="167"/>
      <c r="D25" s="164"/>
      <c r="E25" s="166"/>
      <c r="F25" s="174"/>
      <c r="G25" s="166"/>
      <c r="H25" s="165"/>
      <c r="I25" s="180"/>
      <c r="J25" s="177"/>
    </row>
    <row r="26" spans="1:10" ht="12.75" hidden="1">
      <c r="A26" s="164"/>
      <c r="B26" s="172" t="str">
        <f>'8-8.1'!B33</f>
        <v>ефективності</v>
      </c>
      <c r="C26" s="167"/>
      <c r="D26" s="164"/>
      <c r="E26" s="166"/>
      <c r="F26" s="166"/>
      <c r="G26" s="166"/>
      <c r="H26" s="166"/>
      <c r="I26" s="180"/>
      <c r="J26" s="177"/>
    </row>
    <row r="27" spans="1:10" ht="12.75" hidden="1">
      <c r="A27" s="164"/>
      <c r="B27" s="172" t="str">
        <f>'8-8.1'!B34</f>
        <v>середній розмір  на догляд за інвалідами І групи</v>
      </c>
      <c r="C27" s="167"/>
      <c r="D27" s="164"/>
      <c r="E27" s="166"/>
      <c r="F27" s="166"/>
      <c r="G27" s="166"/>
      <c r="H27" s="166"/>
      <c r="I27" s="176"/>
      <c r="J27" s="177"/>
    </row>
    <row r="28" spans="1:10" ht="12.75" hidden="1">
      <c r="A28" s="164"/>
      <c r="B28" s="172" t="str">
        <f>'8-8.1'!B35</f>
        <v>середній розмір  на догляд за інвалідами ІІ групи</v>
      </c>
      <c r="C28" s="167"/>
      <c r="D28" s="164"/>
      <c r="E28" s="166"/>
      <c r="F28" s="166"/>
      <c r="G28" s="166"/>
      <c r="H28" s="166"/>
      <c r="I28" s="176"/>
      <c r="J28" s="177"/>
    </row>
    <row r="29" spans="1:10" ht="12.75" hidden="1">
      <c r="A29" s="164"/>
      <c r="B29" s="172" t="str">
        <f>'8-8.1'!B36</f>
        <v>середній розмір  на догляд за інвалідами ІІІ групи</v>
      </c>
      <c r="C29" s="167"/>
      <c r="D29" s="164"/>
      <c r="E29" s="166"/>
      <c r="F29" s="166"/>
      <c r="G29" s="166"/>
      <c r="H29" s="166"/>
      <c r="I29" s="176"/>
      <c r="J29" s="177"/>
    </row>
    <row r="30" spans="1:10" ht="16.5" customHeight="1" hidden="1">
      <c r="A30" s="164"/>
      <c r="B30" s="172" t="str">
        <f>'8-8.1'!B37</f>
        <v>середній розмір  на догляд за дітьми-інвалідами </v>
      </c>
      <c r="C30" s="167"/>
      <c r="D30" s="164"/>
      <c r="E30" s="166"/>
      <c r="F30" s="166"/>
      <c r="G30" s="166"/>
      <c r="H30" s="166"/>
      <c r="I30" s="176"/>
      <c r="J30" s="177"/>
    </row>
    <row r="31" spans="1:10" ht="5.25" customHeight="1" hidden="1">
      <c r="A31" s="164"/>
      <c r="B31" s="172" t="str">
        <f>'8-8.1'!B38</f>
        <v>середній розмір  на догляд за громадянами похилого віку</v>
      </c>
      <c r="C31" s="167"/>
      <c r="D31" s="164"/>
      <c r="E31" s="166"/>
      <c r="F31" s="166"/>
      <c r="G31" s="166"/>
      <c r="H31" s="166"/>
      <c r="I31" s="176"/>
      <c r="J31" s="177"/>
    </row>
    <row r="32" spans="1:8" ht="12.75">
      <c r="A32" s="193" t="s">
        <v>187</v>
      </c>
      <c r="B32" s="164" t="str">
        <f>'8-8.1'!B40</f>
        <v>якості</v>
      </c>
      <c r="C32" s="164"/>
      <c r="D32" s="181"/>
      <c r="E32" s="166">
        <f>'8-8.1'!I42*102%</f>
        <v>0</v>
      </c>
      <c r="F32" s="166">
        <f>'8-8.1'!J42*102%</f>
        <v>0</v>
      </c>
      <c r="G32" s="166">
        <f>'8-8.1'!K42*102%</f>
        <v>0</v>
      </c>
      <c r="H32" s="166">
        <f>'8-8.1'!L42*102%</f>
        <v>0</v>
      </c>
    </row>
    <row r="33" spans="1:8" ht="24">
      <c r="A33" s="181"/>
      <c r="B33" s="146" t="str">
        <f>'8-8.1'!B41</f>
        <v>питома вага кількості призначених компенсацій до кількості звернень за призначенням компенсації</v>
      </c>
      <c r="C33" s="169" t="s">
        <v>164</v>
      </c>
      <c r="D33" s="181"/>
      <c r="E33" s="193">
        <v>100</v>
      </c>
      <c r="F33" s="193"/>
      <c r="G33" s="193">
        <v>100</v>
      </c>
      <c r="H33" s="193"/>
    </row>
    <row r="34" spans="1:9" s="158" customFormat="1" ht="26.25" customHeight="1" thickBot="1">
      <c r="A34" s="218" t="s">
        <v>11</v>
      </c>
      <c r="B34" s="218"/>
      <c r="D34" s="159"/>
      <c r="E34" s="159"/>
      <c r="H34" s="218"/>
      <c r="I34" s="218"/>
    </row>
    <row r="35" spans="4:5" s="158" customFormat="1" ht="12.75">
      <c r="D35" s="224" t="s">
        <v>12</v>
      </c>
      <c r="E35" s="224"/>
    </row>
    <row r="36" spans="4:5" s="158" customFormat="1" ht="12.75">
      <c r="D36" s="160"/>
      <c r="E36" s="160"/>
    </row>
    <row r="37" spans="1:9" s="158" customFormat="1" ht="23.25" customHeight="1" thickBot="1">
      <c r="A37" s="218" t="s">
        <v>167</v>
      </c>
      <c r="B37" s="218"/>
      <c r="D37" s="161"/>
      <c r="E37" s="161"/>
      <c r="H37" s="218"/>
      <c r="I37" s="218"/>
    </row>
    <row r="38" spans="4:5" s="158" customFormat="1" ht="12.75">
      <c r="D38" s="224" t="s">
        <v>12</v>
      </c>
      <c r="E38" s="224"/>
    </row>
  </sheetData>
  <mergeCells count="12">
    <mergeCell ref="C4:C5"/>
    <mergeCell ref="D4:D5"/>
    <mergeCell ref="H34:I34"/>
    <mergeCell ref="D35:E35"/>
    <mergeCell ref="A34:B34"/>
    <mergeCell ref="A37:B37"/>
    <mergeCell ref="A4:A5"/>
    <mergeCell ref="B4:B5"/>
    <mergeCell ref="H37:I37"/>
    <mergeCell ref="D38:E38"/>
    <mergeCell ref="E4:F4"/>
    <mergeCell ref="G4:H4"/>
  </mergeCells>
  <printOptions horizontalCentered="1"/>
  <pageMargins left="0" right="0" top="0" bottom="0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defence73</dc:creator>
  <cp:keywords/>
  <dc:description/>
  <cp:lastModifiedBy>KAB27</cp:lastModifiedBy>
  <cp:lastPrinted>2012-08-03T07:42:48Z</cp:lastPrinted>
  <dcterms:created xsi:type="dcterms:W3CDTF">2012-04-23T07:48:54Z</dcterms:created>
  <dcterms:modified xsi:type="dcterms:W3CDTF">2013-02-25T12:27:38Z</dcterms:modified>
  <cp:category/>
  <cp:version/>
  <cp:contentType/>
  <cp:contentStatus/>
</cp:coreProperties>
</file>