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3 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<sst xmlns="http://schemas.openxmlformats.org/spreadsheetml/2006/main" count="14" uniqueCount="14">
  <si>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Посадові оклади за Єдиною тарифною сіткою на 2013 рік</t>
  </si>
  <si>
    <t>І тариф розряд</t>
  </si>
  <si>
    <t>Тарифні розряди</t>
  </si>
  <si>
    <t xml:space="preserve">Тарифні коефіцієнти </t>
  </si>
  <si>
    <t xml:space="preserve">Посадові оклади (ставки заробітної плати), грн. на 01.01.13р. </t>
  </si>
  <si>
    <t xml:space="preserve">Посадові оклади (ставки заробітної плати), грн. на 01.04.13р. </t>
  </si>
  <si>
    <t xml:space="preserve">Посадові оклади (ставки заробітної плати), грн. на 01.07.13р. </t>
  </si>
  <si>
    <t>Посадові оклади (ставки заробітної плати), грн. на 01.09.13р.</t>
  </si>
  <si>
    <t>Посадові оклади (ставки заробітної плати), грн. на 01.10.13р.</t>
  </si>
  <si>
    <t>Посадові оклади (ставки заробітної плати), грн. на 01.12.13р.</t>
  </si>
  <si>
    <t xml:space="preserve">на  2013 рік </t>
  </si>
  <si>
    <t>середня</t>
  </si>
  <si>
    <t xml:space="preserve"> </t>
  </si>
  <si>
    <t>мінімальна з/пл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</si>
</sst>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1">
    <font>
      <sz val="10"/>
      <name val="Arial Cyr"/>
      <family val="0"/>
    </font>
    <font>
      <b/>
      <sz val="12"/>
      <name val="Arial Cyr"/>
      <family val="0"/>
    </font>
    <font>
      <sz val="10"/>
      <color indexed="9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sz val="16"/>
      <color indexed="9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1" fontId="4" fillId="2" borderId="1" xfId="0" applyNumberFormat="1" applyFont="1" applyFill="1" applyBorder="1" applyAlignment="1">
      <alignment/>
    </xf>
    <xf numFmtId="1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1" fontId="7" fillId="0" borderId="1" xfId="0" applyNumberFormat="1" applyFont="1" applyBorder="1" applyAlignment="1">
      <alignment horizontal="justify" vertical="top" wrapText="1"/>
    </xf>
    <xf numFmtId="1" fontId="6" fillId="0" borderId="1" xfId="0" applyNumberFormat="1" applyFont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justify" vertical="top" wrapText="1"/>
    </xf>
    <xf numFmtId="1" fontId="7" fillId="3" borderId="1" xfId="0" applyNumberFormat="1" applyFont="1" applyFill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1" fontId="7" fillId="4" borderId="1" xfId="0" applyNumberFormat="1" applyFont="1" applyFill="1" applyBorder="1" applyAlignment="1">
      <alignment horizontal="justify" vertical="top" wrapText="1"/>
    </xf>
    <xf numFmtId="0" fontId="6" fillId="0" borderId="1" xfId="0" applyFont="1" applyBorder="1" applyAlignment="1">
      <alignment/>
    </xf>
    <xf numFmtId="4" fontId="2" fillId="0" borderId="0" xfId="0" applyNumberFormat="1" applyFont="1" applyAlignment="1">
      <alignment/>
    </xf>
    <xf numFmtId="0" fontId="9" fillId="0" borderId="4" xfId="0" applyFont="1" applyBorder="1" applyAlignment="1">
      <alignment horizontal="justify" vertical="top" wrapText="1"/>
    </xf>
    <xf numFmtId="0" fontId="10" fillId="0" borderId="1" xfId="0" applyFont="1" applyBorder="1" applyAlignment="1">
      <alignment/>
    </xf>
    <xf numFmtId="0" fontId="9" fillId="0" borderId="5" xfId="0" applyFont="1" applyBorder="1" applyAlignment="1">
      <alignment horizontal="justify" vertical="top" wrapText="1"/>
    </xf>
    <xf numFmtId="0" fontId="9" fillId="0" borderId="6" xfId="0" applyFont="1" applyBorder="1" applyAlignment="1">
      <alignment horizontal="justify" vertical="top" wrapText="1"/>
    </xf>
    <xf numFmtId="1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85;&#1072;&#1090;.&#1096;&#1077;&#1093;\&#1090;&#1072;&#1088;&#1080;&#1092;%20&#1089;&#1110;&#1090;&#1082;&#1072;%20&#1086;&#1082;&#1083;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 з урах ІІІ етапупоследн."/>
      <sheetName val="2009"/>
      <sheetName val="2010 "/>
      <sheetName val="2011з липня)"/>
      <sheetName val="2011"/>
      <sheetName val="2011 нова"/>
      <sheetName val="2011 нова (2)"/>
      <sheetName val="2012 нова"/>
      <sheetName val="2013 прогноз"/>
      <sheetName val="2013 2)"/>
    </sheetNames>
    <sheetDataSet>
      <sheetData sheetId="6">
        <row r="5">
          <cell r="I5">
            <v>11557</v>
          </cell>
        </row>
        <row r="6">
          <cell r="I6">
            <v>11587</v>
          </cell>
        </row>
        <row r="7">
          <cell r="I7">
            <v>11647</v>
          </cell>
        </row>
        <row r="8">
          <cell r="I8">
            <v>11707</v>
          </cell>
        </row>
        <row r="9">
          <cell r="I9">
            <v>11767</v>
          </cell>
        </row>
        <row r="10">
          <cell r="I10">
            <v>11827</v>
          </cell>
        </row>
        <row r="11">
          <cell r="I11">
            <v>11930</v>
          </cell>
        </row>
        <row r="12">
          <cell r="I12">
            <v>12542</v>
          </cell>
        </row>
        <row r="13">
          <cell r="I13">
            <v>13232</v>
          </cell>
        </row>
        <row r="14">
          <cell r="I14">
            <v>13924</v>
          </cell>
        </row>
        <row r="15">
          <cell r="I15">
            <v>15069</v>
          </cell>
        </row>
        <row r="16">
          <cell r="I16">
            <v>16216</v>
          </cell>
        </row>
        <row r="17">
          <cell r="I17">
            <v>17364</v>
          </cell>
        </row>
        <row r="18">
          <cell r="I18">
            <v>18511</v>
          </cell>
        </row>
        <row r="19">
          <cell r="I19">
            <v>19737</v>
          </cell>
        </row>
        <row r="20">
          <cell r="I20">
            <v>21340</v>
          </cell>
        </row>
        <row r="21">
          <cell r="I21">
            <v>22947</v>
          </cell>
        </row>
        <row r="22">
          <cell r="I22" t="e">
            <v>#REF!</v>
          </cell>
        </row>
        <row r="23">
          <cell r="I23" t="e">
            <v>#REF!</v>
          </cell>
        </row>
        <row r="24">
          <cell r="I24" t="e">
            <v>#REF!</v>
          </cell>
        </row>
        <row r="25">
          <cell r="I25" t="e">
            <v>#REF!</v>
          </cell>
        </row>
        <row r="26">
          <cell r="I26" t="e">
            <v>#REF!</v>
          </cell>
        </row>
        <row r="27">
          <cell r="I27" t="e">
            <v>#REF!</v>
          </cell>
        </row>
        <row r="28">
          <cell r="I28" t="e">
            <v>#REF!</v>
          </cell>
        </row>
        <row r="29">
          <cell r="I2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30"/>
  <sheetViews>
    <sheetView tabSelected="1" workbookViewId="0" topLeftCell="A1">
      <selection activeCell="H11" sqref="H11"/>
    </sheetView>
  </sheetViews>
  <sheetFormatPr defaultColWidth="9.00390625" defaultRowHeight="12.75"/>
  <cols>
    <col min="1" max="1" width="12.875" style="0" customWidth="1"/>
    <col min="2" max="2" width="15.625" style="0" customWidth="1"/>
    <col min="3" max="3" width="19.625" style="27" customWidth="1"/>
    <col min="4" max="4" width="17.25390625" style="0" hidden="1" customWidth="1"/>
    <col min="5" max="7" width="17.25390625" style="27" hidden="1" customWidth="1"/>
    <col min="8" max="8" width="17.25390625" style="27" customWidth="1"/>
    <col min="9" max="9" width="13.125" style="27" customWidth="1"/>
    <col min="10" max="10" width="13.875" style="0" customWidth="1"/>
    <col min="11" max="11" width="9.125" style="2" customWidth="1"/>
  </cols>
  <sheetData>
    <row r="1" spans="1:9" ht="37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5.5" customHeight="1">
      <c r="A2" s="3"/>
      <c r="B2" s="3"/>
      <c r="C2" s="3"/>
      <c r="D2" s="3"/>
      <c r="E2" s="3"/>
      <c r="F2" s="3"/>
      <c r="G2" s="3"/>
      <c r="H2" s="3"/>
      <c r="I2" s="3"/>
    </row>
    <row r="3" spans="1:11" s="9" customFormat="1" ht="20.25">
      <c r="A3" s="4" t="s">
        <v>1</v>
      </c>
      <c r="B3" s="4"/>
      <c r="C3" s="5">
        <v>852</v>
      </c>
      <c r="D3" s="5"/>
      <c r="E3" s="5"/>
      <c r="F3" s="5"/>
      <c r="G3" s="5"/>
      <c r="H3" s="5">
        <v>928</v>
      </c>
      <c r="I3" s="6"/>
      <c r="J3" s="7"/>
      <c r="K3" s="8"/>
    </row>
    <row r="4" spans="1:12" ht="113.25" customHeight="1">
      <c r="A4" s="10" t="s">
        <v>2</v>
      </c>
      <c r="B4" s="11" t="s">
        <v>3</v>
      </c>
      <c r="C4" s="12" t="s">
        <v>4</v>
      </c>
      <c r="D4" s="11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3" t="s">
        <v>10</v>
      </c>
      <c r="J4" s="14" t="s">
        <v>11</v>
      </c>
      <c r="L4" t="s">
        <v>12</v>
      </c>
    </row>
    <row r="5" spans="1:10" ht="19.5" customHeight="1">
      <c r="A5" s="15" t="s">
        <v>13</v>
      </c>
      <c r="B5" s="16"/>
      <c r="C5" s="17">
        <v>1147</v>
      </c>
      <c r="D5" s="17">
        <v>1147</v>
      </c>
      <c r="E5" s="17">
        <v>1147</v>
      </c>
      <c r="F5" s="17">
        <v>1147</v>
      </c>
      <c r="G5" s="17">
        <v>1147</v>
      </c>
      <c r="H5" s="17">
        <v>1218</v>
      </c>
      <c r="I5" s="13"/>
      <c r="J5" s="14"/>
    </row>
    <row r="6" spans="1:11" ht="20.25">
      <c r="A6" s="18">
        <v>1</v>
      </c>
      <c r="B6" s="19">
        <v>1</v>
      </c>
      <c r="C6" s="20">
        <v>1147</v>
      </c>
      <c r="D6" s="20"/>
      <c r="E6" s="20"/>
      <c r="F6" s="20"/>
      <c r="G6" s="20"/>
      <c r="H6" s="20">
        <v>1218</v>
      </c>
      <c r="I6" s="13">
        <f aca="true" t="shared" si="0" ref="I6:I22">C6*11+H6</f>
        <v>13835</v>
      </c>
      <c r="J6" s="21">
        <f aca="true" t="shared" si="1" ref="J6:J30">ROUND(I6/12,0)</f>
        <v>1153</v>
      </c>
      <c r="K6" s="22">
        <f>I6/'[1]2011 нова (2)'!I5</f>
        <v>1.1971099766375357</v>
      </c>
    </row>
    <row r="7" spans="1:11" ht="20.25">
      <c r="A7" s="18">
        <v>2</v>
      </c>
      <c r="B7" s="19">
        <v>1.1</v>
      </c>
      <c r="C7" s="20">
        <v>1165</v>
      </c>
      <c r="D7" s="20"/>
      <c r="E7" s="20"/>
      <c r="F7" s="20"/>
      <c r="G7" s="20"/>
      <c r="H7" s="20">
        <v>1236</v>
      </c>
      <c r="I7" s="13">
        <f t="shared" si="0"/>
        <v>14051</v>
      </c>
      <c r="J7" s="21">
        <f t="shared" si="1"/>
        <v>1171</v>
      </c>
      <c r="K7" s="22">
        <f>I7/'[1]2011 нова (2)'!I6</f>
        <v>1.2126521101234142</v>
      </c>
    </row>
    <row r="8" spans="1:11" ht="20.25">
      <c r="A8" s="18">
        <v>3</v>
      </c>
      <c r="B8" s="19">
        <v>1.18</v>
      </c>
      <c r="C8" s="20">
        <v>1182</v>
      </c>
      <c r="D8" s="20"/>
      <c r="E8" s="20"/>
      <c r="F8" s="20"/>
      <c r="G8" s="20"/>
      <c r="H8" s="20">
        <v>1255</v>
      </c>
      <c r="I8" s="13">
        <f t="shared" si="0"/>
        <v>14257</v>
      </c>
      <c r="J8" s="21">
        <f t="shared" si="1"/>
        <v>1188</v>
      </c>
      <c r="K8" s="22">
        <f>I8/'[1]2011 нова (2)'!I7</f>
        <v>1.2240920408688933</v>
      </c>
    </row>
    <row r="9" spans="1:11" ht="20.25">
      <c r="A9" s="18">
        <v>4</v>
      </c>
      <c r="B9" s="19">
        <v>1.27</v>
      </c>
      <c r="C9" s="20">
        <v>1201</v>
      </c>
      <c r="D9" s="20"/>
      <c r="E9" s="20"/>
      <c r="F9" s="20"/>
      <c r="G9" s="20"/>
      <c r="H9" s="20">
        <v>1275</v>
      </c>
      <c r="I9" s="13">
        <f t="shared" si="0"/>
        <v>14486</v>
      </c>
      <c r="J9" s="21">
        <f t="shared" si="1"/>
        <v>1207</v>
      </c>
      <c r="K9" s="22">
        <f>I9/'[1]2011 нова (2)'!I8</f>
        <v>1.2373793456906124</v>
      </c>
    </row>
    <row r="10" spans="1:11" ht="20.25">
      <c r="A10" s="18">
        <v>5</v>
      </c>
      <c r="B10" s="19">
        <v>1.36</v>
      </c>
      <c r="C10" s="20">
        <v>1220</v>
      </c>
      <c r="D10" s="20">
        <f aca="true" t="shared" si="2" ref="D10:G30">ROUND($B10*D$3,0)</f>
        <v>0</v>
      </c>
      <c r="E10" s="20">
        <f t="shared" si="2"/>
        <v>0</v>
      </c>
      <c r="F10" s="20">
        <f t="shared" si="2"/>
        <v>0</v>
      </c>
      <c r="G10" s="20">
        <f t="shared" si="2"/>
        <v>0</v>
      </c>
      <c r="H10" s="20">
        <v>1296</v>
      </c>
      <c r="I10" s="13">
        <f t="shared" si="0"/>
        <v>14716</v>
      </c>
      <c r="J10" s="21">
        <f t="shared" si="1"/>
        <v>1226</v>
      </c>
      <c r="K10" s="22">
        <f>I10/'[1]2011 нова (2)'!I9</f>
        <v>1.2506161298546783</v>
      </c>
    </row>
    <row r="11" spans="1:11" ht="20.25">
      <c r="A11" s="18">
        <v>6</v>
      </c>
      <c r="B11" s="19">
        <v>1.45</v>
      </c>
      <c r="C11" s="12">
        <f aca="true" t="shared" si="3" ref="C11:C30">ROUND($B11*C$3,0)</f>
        <v>1235</v>
      </c>
      <c r="D11" s="12">
        <f t="shared" si="2"/>
        <v>0</v>
      </c>
      <c r="E11" s="12">
        <f t="shared" si="2"/>
        <v>0</v>
      </c>
      <c r="F11" s="12">
        <f t="shared" si="2"/>
        <v>0</v>
      </c>
      <c r="G11" s="12">
        <f t="shared" si="2"/>
        <v>0</v>
      </c>
      <c r="H11" s="12">
        <f aca="true" t="shared" si="4" ref="H11:H30">ROUND($B11*H$3,0)</f>
        <v>1346</v>
      </c>
      <c r="I11" s="13">
        <f t="shared" si="0"/>
        <v>14931</v>
      </c>
      <c r="J11" s="21">
        <f t="shared" si="1"/>
        <v>1244</v>
      </c>
      <c r="K11" s="22">
        <f>I11/'[1]2011 нова (2)'!I10</f>
        <v>1.262450325526338</v>
      </c>
    </row>
    <row r="12" spans="1:11" ht="20.25">
      <c r="A12" s="18">
        <v>7</v>
      </c>
      <c r="B12" s="19">
        <v>1.54</v>
      </c>
      <c r="C12" s="12">
        <f t="shared" si="3"/>
        <v>1312</v>
      </c>
      <c r="D12" s="12">
        <f t="shared" si="2"/>
        <v>0</v>
      </c>
      <c r="E12" s="12">
        <f t="shared" si="2"/>
        <v>0</v>
      </c>
      <c r="F12" s="12">
        <f t="shared" si="2"/>
        <v>0</v>
      </c>
      <c r="G12" s="12">
        <f t="shared" si="2"/>
        <v>0</v>
      </c>
      <c r="H12" s="12">
        <f t="shared" si="4"/>
        <v>1429</v>
      </c>
      <c r="I12" s="13">
        <f t="shared" si="0"/>
        <v>15861</v>
      </c>
      <c r="J12" s="21">
        <f t="shared" si="1"/>
        <v>1322</v>
      </c>
      <c r="K12" s="22">
        <f>I12/'[1]2011 нова (2)'!I11</f>
        <v>1.3295054484492874</v>
      </c>
    </row>
    <row r="13" spans="1:11" ht="20.25">
      <c r="A13" s="18">
        <v>8</v>
      </c>
      <c r="B13" s="19">
        <v>1.64</v>
      </c>
      <c r="C13" s="12">
        <f t="shared" si="3"/>
        <v>1397</v>
      </c>
      <c r="D13" s="12">
        <f t="shared" si="2"/>
        <v>0</v>
      </c>
      <c r="E13" s="12">
        <f t="shared" si="2"/>
        <v>0</v>
      </c>
      <c r="F13" s="12">
        <f t="shared" si="2"/>
        <v>0</v>
      </c>
      <c r="G13" s="12">
        <f t="shared" si="2"/>
        <v>0</v>
      </c>
      <c r="H13" s="12">
        <f t="shared" si="4"/>
        <v>1522</v>
      </c>
      <c r="I13" s="13">
        <f t="shared" si="0"/>
        <v>16889</v>
      </c>
      <c r="J13" s="21">
        <f t="shared" si="1"/>
        <v>1407</v>
      </c>
      <c r="K13" s="22">
        <f>I13/'[1]2011 нова (2)'!I12</f>
        <v>1.3465954393238717</v>
      </c>
    </row>
    <row r="14" spans="1:11" ht="20.25">
      <c r="A14" s="18">
        <v>9</v>
      </c>
      <c r="B14" s="19">
        <v>1.73</v>
      </c>
      <c r="C14" s="12">
        <f t="shared" si="3"/>
        <v>1474</v>
      </c>
      <c r="D14" s="12">
        <f t="shared" si="2"/>
        <v>0</v>
      </c>
      <c r="E14" s="12">
        <f t="shared" si="2"/>
        <v>0</v>
      </c>
      <c r="F14" s="12">
        <f t="shared" si="2"/>
        <v>0</v>
      </c>
      <c r="G14" s="12">
        <f t="shared" si="2"/>
        <v>0</v>
      </c>
      <c r="H14" s="12">
        <f t="shared" si="4"/>
        <v>1605</v>
      </c>
      <c r="I14" s="13">
        <f t="shared" si="0"/>
        <v>17819</v>
      </c>
      <c r="J14" s="21">
        <f t="shared" si="1"/>
        <v>1485</v>
      </c>
      <c r="K14" s="22">
        <f>I14/'[1]2011 нова (2)'!I13</f>
        <v>1.3466596130592503</v>
      </c>
    </row>
    <row r="15" spans="1:11" ht="20.25">
      <c r="A15" s="18">
        <v>10</v>
      </c>
      <c r="B15" s="19">
        <v>1.82</v>
      </c>
      <c r="C15" s="12">
        <f t="shared" si="3"/>
        <v>1551</v>
      </c>
      <c r="D15" s="12">
        <f t="shared" si="2"/>
        <v>0</v>
      </c>
      <c r="E15" s="12">
        <f t="shared" si="2"/>
        <v>0</v>
      </c>
      <c r="F15" s="12">
        <f t="shared" si="2"/>
        <v>0</v>
      </c>
      <c r="G15" s="12">
        <f t="shared" si="2"/>
        <v>0</v>
      </c>
      <c r="H15" s="12">
        <f t="shared" si="4"/>
        <v>1689</v>
      </c>
      <c r="I15" s="13">
        <f t="shared" si="0"/>
        <v>18750</v>
      </c>
      <c r="J15" s="21">
        <f t="shared" si="1"/>
        <v>1563</v>
      </c>
      <c r="K15" s="22">
        <f>I15/'[1]2011 нова (2)'!I14</f>
        <v>1.3465958058029301</v>
      </c>
    </row>
    <row r="16" spans="1:11" ht="20.25">
      <c r="A16" s="18">
        <v>11</v>
      </c>
      <c r="B16" s="19">
        <v>1.97</v>
      </c>
      <c r="C16" s="12">
        <f t="shared" si="3"/>
        <v>1678</v>
      </c>
      <c r="D16" s="12">
        <f t="shared" si="2"/>
        <v>0</v>
      </c>
      <c r="E16" s="12">
        <f t="shared" si="2"/>
        <v>0</v>
      </c>
      <c r="F16" s="12">
        <f t="shared" si="2"/>
        <v>0</v>
      </c>
      <c r="G16" s="12">
        <f t="shared" si="2"/>
        <v>0</v>
      </c>
      <c r="H16" s="12">
        <f t="shared" si="4"/>
        <v>1828</v>
      </c>
      <c r="I16" s="13">
        <f t="shared" si="0"/>
        <v>20286</v>
      </c>
      <c r="J16" s="21">
        <f t="shared" si="1"/>
        <v>1691</v>
      </c>
      <c r="K16" s="22">
        <f>I16/'[1]2011 нова (2)'!I15</f>
        <v>1.346207445749552</v>
      </c>
    </row>
    <row r="17" spans="1:11" ht="20.25">
      <c r="A17" s="18">
        <v>12</v>
      </c>
      <c r="B17" s="19">
        <v>2.12</v>
      </c>
      <c r="C17" s="12">
        <f t="shared" si="3"/>
        <v>1806</v>
      </c>
      <c r="D17" s="12">
        <f t="shared" si="2"/>
        <v>0</v>
      </c>
      <c r="E17" s="12">
        <f t="shared" si="2"/>
        <v>0</v>
      </c>
      <c r="F17" s="12">
        <f t="shared" si="2"/>
        <v>0</v>
      </c>
      <c r="G17" s="12">
        <f t="shared" si="2"/>
        <v>0</v>
      </c>
      <c r="H17" s="12">
        <f t="shared" si="4"/>
        <v>1967</v>
      </c>
      <c r="I17" s="13">
        <f t="shared" si="0"/>
        <v>21833</v>
      </c>
      <c r="J17" s="21">
        <f t="shared" si="1"/>
        <v>1819</v>
      </c>
      <c r="K17" s="22">
        <f>I17/'[1]2011 нова (2)'!I16</f>
        <v>1.3463862851504687</v>
      </c>
    </row>
    <row r="18" spans="1:11" ht="20.25">
      <c r="A18" s="18">
        <v>13</v>
      </c>
      <c r="B18" s="19">
        <v>2.27</v>
      </c>
      <c r="C18" s="12">
        <f t="shared" si="3"/>
        <v>1934</v>
      </c>
      <c r="D18" s="12">
        <f t="shared" si="2"/>
        <v>0</v>
      </c>
      <c r="E18" s="12">
        <f t="shared" si="2"/>
        <v>0</v>
      </c>
      <c r="F18" s="12">
        <f t="shared" si="2"/>
        <v>0</v>
      </c>
      <c r="G18" s="12">
        <f t="shared" si="2"/>
        <v>0</v>
      </c>
      <c r="H18" s="12">
        <f t="shared" si="4"/>
        <v>2107</v>
      </c>
      <c r="I18" s="13">
        <f t="shared" si="0"/>
        <v>23381</v>
      </c>
      <c r="J18" s="21">
        <f t="shared" si="1"/>
        <v>1948</v>
      </c>
      <c r="K18" s="22">
        <f>I18/'[1]2011 нова (2)'!I17</f>
        <v>1.346521538815941</v>
      </c>
    </row>
    <row r="19" spans="1:11" ht="20.25">
      <c r="A19" s="18">
        <v>14</v>
      </c>
      <c r="B19" s="19">
        <v>2.42</v>
      </c>
      <c r="C19" s="12">
        <f t="shared" si="3"/>
        <v>2062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4"/>
        <v>2246</v>
      </c>
      <c r="I19" s="13">
        <f t="shared" si="0"/>
        <v>24928</v>
      </c>
      <c r="J19" s="21">
        <f t="shared" si="1"/>
        <v>2077</v>
      </c>
      <c r="K19" s="22">
        <f>I19/'[1]2011 нова (2)'!I18</f>
        <v>1.3466587434498407</v>
      </c>
    </row>
    <row r="20" spans="1:11" ht="20.25">
      <c r="A20" s="18">
        <v>15</v>
      </c>
      <c r="B20" s="19">
        <v>2.58</v>
      </c>
      <c r="C20" s="12">
        <f t="shared" si="3"/>
        <v>2198</v>
      </c>
      <c r="D20" s="12">
        <f t="shared" si="2"/>
        <v>0</v>
      </c>
      <c r="E20" s="12">
        <f t="shared" si="2"/>
        <v>0</v>
      </c>
      <c r="F20" s="12">
        <f t="shared" si="2"/>
        <v>0</v>
      </c>
      <c r="G20" s="12">
        <f t="shared" si="2"/>
        <v>0</v>
      </c>
      <c r="H20" s="12">
        <f t="shared" si="4"/>
        <v>2394</v>
      </c>
      <c r="I20" s="13">
        <f t="shared" si="0"/>
        <v>26572</v>
      </c>
      <c r="J20" s="21">
        <f t="shared" si="1"/>
        <v>2214</v>
      </c>
      <c r="K20" s="22">
        <f>I20/'[1]2011 нова (2)'!I19</f>
        <v>1.3463038962354967</v>
      </c>
    </row>
    <row r="21" spans="1:11" ht="20.25">
      <c r="A21" s="18">
        <v>16</v>
      </c>
      <c r="B21" s="19">
        <v>2.79</v>
      </c>
      <c r="C21" s="12">
        <f t="shared" si="3"/>
        <v>2377</v>
      </c>
      <c r="D21" s="12">
        <f t="shared" si="2"/>
        <v>0</v>
      </c>
      <c r="E21" s="12">
        <f t="shared" si="2"/>
        <v>0</v>
      </c>
      <c r="F21" s="12">
        <f t="shared" si="2"/>
        <v>0</v>
      </c>
      <c r="G21" s="12">
        <f t="shared" si="2"/>
        <v>0</v>
      </c>
      <c r="H21" s="12">
        <f t="shared" si="4"/>
        <v>2589</v>
      </c>
      <c r="I21" s="13">
        <f t="shared" si="0"/>
        <v>28736</v>
      </c>
      <c r="J21" s="21">
        <f t="shared" si="1"/>
        <v>2395</v>
      </c>
      <c r="K21" s="22">
        <f>I21/'[1]2011 нова (2)'!I20</f>
        <v>1.3465791940018743</v>
      </c>
    </row>
    <row r="22" spans="1:11" ht="20.25">
      <c r="A22" s="18">
        <v>17</v>
      </c>
      <c r="B22" s="19">
        <v>3</v>
      </c>
      <c r="C22" s="12">
        <f t="shared" si="3"/>
        <v>2556</v>
      </c>
      <c r="D22" s="12">
        <f t="shared" si="2"/>
        <v>0</v>
      </c>
      <c r="E22" s="12">
        <f t="shared" si="2"/>
        <v>0</v>
      </c>
      <c r="F22" s="12">
        <f t="shared" si="2"/>
        <v>0</v>
      </c>
      <c r="G22" s="12">
        <f t="shared" si="2"/>
        <v>0</v>
      </c>
      <c r="H22" s="12">
        <f t="shared" si="4"/>
        <v>2784</v>
      </c>
      <c r="I22" s="13">
        <f t="shared" si="0"/>
        <v>30900</v>
      </c>
      <c r="J22" s="21">
        <f t="shared" si="1"/>
        <v>2575</v>
      </c>
      <c r="K22" s="22">
        <f>I22/'[1]2011 нова (2)'!I21</f>
        <v>1.3465812524513008</v>
      </c>
    </row>
    <row r="23" spans="1:11" ht="20.25" hidden="1">
      <c r="A23" s="23">
        <v>18</v>
      </c>
      <c r="B23" s="24">
        <v>3.21</v>
      </c>
      <c r="C23" s="12">
        <f t="shared" si="3"/>
        <v>2735</v>
      </c>
      <c r="D23" s="12">
        <f t="shared" si="2"/>
        <v>0</v>
      </c>
      <c r="E23" s="12">
        <f t="shared" si="2"/>
        <v>0</v>
      </c>
      <c r="F23" s="12">
        <f t="shared" si="2"/>
        <v>0</v>
      </c>
      <c r="G23" s="12">
        <f t="shared" si="2"/>
        <v>0</v>
      </c>
      <c r="H23" s="12">
        <f t="shared" si="4"/>
        <v>2979</v>
      </c>
      <c r="I23" s="13">
        <f aca="true" t="shared" si="5" ref="I23:I30">C23*3+D23*3+E23*2+F23+G23*2+H23</f>
        <v>11184</v>
      </c>
      <c r="J23" s="21">
        <f t="shared" si="1"/>
        <v>932</v>
      </c>
      <c r="K23" s="2" t="e">
        <f>I23/'[1]2011 нова (2)'!I22</f>
        <v>#REF!</v>
      </c>
    </row>
    <row r="24" spans="1:11" ht="20.25" hidden="1">
      <c r="A24" s="25">
        <v>19</v>
      </c>
      <c r="B24" s="24">
        <v>3.42</v>
      </c>
      <c r="C24" s="12">
        <f t="shared" si="3"/>
        <v>2914</v>
      </c>
      <c r="D24" s="12">
        <f t="shared" si="2"/>
        <v>0</v>
      </c>
      <c r="E24" s="12">
        <f t="shared" si="2"/>
        <v>0</v>
      </c>
      <c r="F24" s="12">
        <f t="shared" si="2"/>
        <v>0</v>
      </c>
      <c r="G24" s="12">
        <f t="shared" si="2"/>
        <v>0</v>
      </c>
      <c r="H24" s="12">
        <f t="shared" si="4"/>
        <v>3174</v>
      </c>
      <c r="I24" s="13">
        <f t="shared" si="5"/>
        <v>11916</v>
      </c>
      <c r="J24" s="21">
        <f t="shared" si="1"/>
        <v>993</v>
      </c>
      <c r="K24" s="2" t="e">
        <f>I24/'[1]2011 нова (2)'!I23</f>
        <v>#REF!</v>
      </c>
    </row>
    <row r="25" spans="1:11" ht="20.25" hidden="1">
      <c r="A25" s="25">
        <v>20</v>
      </c>
      <c r="B25" s="24">
        <v>3.64</v>
      </c>
      <c r="C25" s="12">
        <f t="shared" si="3"/>
        <v>3101</v>
      </c>
      <c r="D25" s="12">
        <f t="shared" si="2"/>
        <v>0</v>
      </c>
      <c r="E25" s="12">
        <f t="shared" si="2"/>
        <v>0</v>
      </c>
      <c r="F25" s="12">
        <f t="shared" si="2"/>
        <v>0</v>
      </c>
      <c r="G25" s="12">
        <f t="shared" si="2"/>
        <v>0</v>
      </c>
      <c r="H25" s="12">
        <f t="shared" si="4"/>
        <v>3378</v>
      </c>
      <c r="I25" s="13">
        <f t="shared" si="5"/>
        <v>12681</v>
      </c>
      <c r="J25" s="21">
        <f t="shared" si="1"/>
        <v>1057</v>
      </c>
      <c r="K25" s="2" t="e">
        <f>I25/'[1]2011 нова (2)'!I24</f>
        <v>#REF!</v>
      </c>
    </row>
    <row r="26" spans="1:11" ht="20.25" hidden="1">
      <c r="A26" s="25">
        <v>21</v>
      </c>
      <c r="B26" s="24">
        <v>3.85</v>
      </c>
      <c r="C26" s="12">
        <f t="shared" si="3"/>
        <v>3280</v>
      </c>
      <c r="D26" s="12">
        <f t="shared" si="2"/>
        <v>0</v>
      </c>
      <c r="E26" s="12">
        <f t="shared" si="2"/>
        <v>0</v>
      </c>
      <c r="F26" s="12">
        <f t="shared" si="2"/>
        <v>0</v>
      </c>
      <c r="G26" s="12">
        <f t="shared" si="2"/>
        <v>0</v>
      </c>
      <c r="H26" s="12">
        <f t="shared" si="4"/>
        <v>3573</v>
      </c>
      <c r="I26" s="13">
        <f t="shared" si="5"/>
        <v>13413</v>
      </c>
      <c r="J26" s="21">
        <f t="shared" si="1"/>
        <v>1118</v>
      </c>
      <c r="K26" s="2" t="e">
        <f>I26/'[1]2011 нова (2)'!I25</f>
        <v>#REF!</v>
      </c>
    </row>
    <row r="27" spans="1:11" ht="20.25" hidden="1">
      <c r="A27" s="25">
        <v>22</v>
      </c>
      <c r="B27" s="24">
        <v>4.06</v>
      </c>
      <c r="C27" s="12">
        <f t="shared" si="3"/>
        <v>3459</v>
      </c>
      <c r="D27" s="12">
        <f t="shared" si="2"/>
        <v>0</v>
      </c>
      <c r="E27" s="12">
        <f t="shared" si="2"/>
        <v>0</v>
      </c>
      <c r="F27" s="12">
        <f t="shared" si="2"/>
        <v>0</v>
      </c>
      <c r="G27" s="12">
        <f t="shared" si="2"/>
        <v>0</v>
      </c>
      <c r="H27" s="12">
        <f t="shared" si="4"/>
        <v>3768</v>
      </c>
      <c r="I27" s="13">
        <f t="shared" si="5"/>
        <v>14145</v>
      </c>
      <c r="J27" s="21">
        <f t="shared" si="1"/>
        <v>1179</v>
      </c>
      <c r="K27" s="2" t="e">
        <f>I27/'[1]2011 нова (2)'!I26</f>
        <v>#REF!</v>
      </c>
    </row>
    <row r="28" spans="1:11" ht="20.25" hidden="1">
      <c r="A28" s="25">
        <v>23</v>
      </c>
      <c r="B28" s="24">
        <v>4.27</v>
      </c>
      <c r="C28" s="12">
        <f t="shared" si="3"/>
        <v>3638</v>
      </c>
      <c r="D28" s="12">
        <f t="shared" si="2"/>
        <v>0</v>
      </c>
      <c r="E28" s="12">
        <f t="shared" si="2"/>
        <v>0</v>
      </c>
      <c r="F28" s="12">
        <f t="shared" si="2"/>
        <v>0</v>
      </c>
      <c r="G28" s="12">
        <f t="shared" si="2"/>
        <v>0</v>
      </c>
      <c r="H28" s="12">
        <f t="shared" si="4"/>
        <v>3963</v>
      </c>
      <c r="I28" s="13">
        <f t="shared" si="5"/>
        <v>14877</v>
      </c>
      <c r="J28" s="21">
        <f t="shared" si="1"/>
        <v>1240</v>
      </c>
      <c r="K28" s="2" t="e">
        <f>I28/'[1]2011 нова (2)'!I27</f>
        <v>#REF!</v>
      </c>
    </row>
    <row r="29" spans="1:11" ht="20.25" hidden="1">
      <c r="A29" s="25">
        <v>24</v>
      </c>
      <c r="B29" s="24">
        <v>4.36</v>
      </c>
      <c r="C29" s="12">
        <f t="shared" si="3"/>
        <v>3715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  <c r="H29" s="12">
        <f t="shared" si="4"/>
        <v>4046</v>
      </c>
      <c r="I29" s="13">
        <f t="shared" si="5"/>
        <v>15191</v>
      </c>
      <c r="J29" s="21">
        <f t="shared" si="1"/>
        <v>1266</v>
      </c>
      <c r="K29" s="2" t="e">
        <f>I29/'[1]2011 нова (2)'!I28</f>
        <v>#REF!</v>
      </c>
    </row>
    <row r="30" spans="1:11" ht="21" hidden="1" thickBot="1">
      <c r="A30" s="26">
        <v>25</v>
      </c>
      <c r="B30" s="24">
        <v>4.51</v>
      </c>
      <c r="C30" s="12">
        <f t="shared" si="3"/>
        <v>3843</v>
      </c>
      <c r="D30" s="12">
        <f t="shared" si="2"/>
        <v>0</v>
      </c>
      <c r="E30" s="12">
        <f t="shared" si="2"/>
        <v>0</v>
      </c>
      <c r="F30" s="12">
        <f t="shared" si="2"/>
        <v>0</v>
      </c>
      <c r="G30" s="12">
        <f t="shared" si="2"/>
        <v>0</v>
      </c>
      <c r="H30" s="12">
        <f t="shared" si="4"/>
        <v>4185</v>
      </c>
      <c r="I30" s="13">
        <f t="shared" si="5"/>
        <v>15714</v>
      </c>
      <c r="J30" s="21">
        <f t="shared" si="1"/>
        <v>1310</v>
      </c>
      <c r="K30" s="2" t="e">
        <f>I30/'[1]2011 нова (2)'!I29</f>
        <v>#REF!</v>
      </c>
    </row>
  </sheetData>
  <mergeCells count="3">
    <mergeCell ref="A1:I1"/>
    <mergeCell ref="A3:B3"/>
    <mergeCell ref="A5:B5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Shehovets</dc:creator>
  <cp:keywords/>
  <dc:description/>
  <cp:lastModifiedBy>Shehovets</cp:lastModifiedBy>
  <dcterms:created xsi:type="dcterms:W3CDTF">2013-01-09T06:20:59Z</dcterms:created>
  <dcterms:modified xsi:type="dcterms:W3CDTF">2013-01-09T06:21:14Z</dcterms:modified>
  <cp:category/>
  <cp:version/>
  <cp:contentType/>
  <cp:contentStatus/>
</cp:coreProperties>
</file>